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firstSheet="1" activeTab="4"/>
  </bookViews>
  <sheets>
    <sheet name="2013" sheetId="1" state="hidden" r:id="rId1"/>
    <sheet name="2015" sheetId="2" r:id="rId2"/>
    <sheet name="2016" sheetId="6" r:id="rId3"/>
    <sheet name="Динамика целевых значений 15-16" sheetId="3" r:id="rId4"/>
    <sheet name="Предложения по реализации" sheetId="4" r:id="rId5"/>
  </sheets>
  <calcPr calcId="152511"/>
</workbook>
</file>

<file path=xl/calcChain.xml><?xml version="1.0" encoding="utf-8"?>
<calcChain xmlns="http://schemas.openxmlformats.org/spreadsheetml/2006/main">
  <c r="C41" i="4" l="1"/>
  <c r="C39" i="4"/>
  <c r="C37" i="4"/>
  <c r="C35" i="4"/>
  <c r="C33" i="4"/>
  <c r="C31" i="4"/>
  <c r="C27" i="4"/>
  <c r="C25" i="4"/>
  <c r="C23" i="4"/>
  <c r="C21" i="4"/>
  <c r="C19" i="4"/>
  <c r="C17" i="4"/>
  <c r="C13" i="4"/>
  <c r="C11" i="4"/>
  <c r="C9" i="4"/>
  <c r="C5" i="4"/>
  <c r="G102" i="6"/>
  <c r="D95" i="3"/>
  <c r="E95" i="3"/>
  <c r="E96" i="3"/>
  <c r="D96" i="3"/>
  <c r="E94" i="3"/>
  <c r="D94" i="3"/>
  <c r="E92" i="3"/>
  <c r="D92" i="3"/>
  <c r="E91" i="3"/>
  <c r="D91" i="3"/>
  <c r="E89" i="3"/>
  <c r="D89" i="3"/>
  <c r="E88" i="3"/>
  <c r="D88" i="3"/>
  <c r="E86" i="3"/>
  <c r="D86" i="3"/>
  <c r="E84" i="3"/>
  <c r="D84" i="3"/>
  <c r="E83" i="3"/>
  <c r="D83" i="3"/>
  <c r="E81" i="3"/>
  <c r="D81" i="3"/>
  <c r="E79" i="3"/>
  <c r="D79" i="3"/>
  <c r="E77" i="3"/>
  <c r="D77" i="3"/>
  <c r="B77" i="3"/>
  <c r="F75" i="3"/>
  <c r="F74" i="3"/>
  <c r="E74" i="3"/>
  <c r="D74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6" i="3"/>
  <c r="E66" i="3"/>
  <c r="D66" i="3"/>
  <c r="F64" i="3"/>
  <c r="E64" i="3"/>
  <c r="D64" i="3"/>
  <c r="F65" i="3"/>
  <c r="E65" i="3"/>
  <c r="D65" i="3"/>
  <c r="F63" i="3"/>
  <c r="E63" i="3"/>
  <c r="D63" i="3"/>
  <c r="E62" i="3"/>
  <c r="D62" i="3"/>
  <c r="F62" i="3"/>
  <c r="F61" i="3"/>
  <c r="E61" i="3"/>
  <c r="D61" i="3"/>
  <c r="F60" i="3"/>
  <c r="E60" i="3"/>
  <c r="D60" i="3"/>
  <c r="E59" i="3"/>
  <c r="D59" i="3"/>
  <c r="F59" i="3"/>
  <c r="E58" i="3"/>
  <c r="D58" i="3"/>
  <c r="F58" i="3"/>
  <c r="E56" i="3"/>
  <c r="D56" i="3"/>
  <c r="F55" i="3"/>
  <c r="E55" i="3"/>
  <c r="D55" i="3"/>
  <c r="F53" i="3"/>
  <c r="E53" i="3"/>
  <c r="D53" i="3"/>
  <c r="E52" i="3"/>
  <c r="D52" i="3"/>
  <c r="E51" i="3"/>
  <c r="D51" i="3"/>
  <c r="E50" i="3"/>
  <c r="D50" i="3"/>
  <c r="G68" i="3" l="1"/>
  <c r="G72" i="3"/>
  <c r="G71" i="3"/>
  <c r="G70" i="3"/>
  <c r="G64" i="3"/>
  <c r="G63" i="3"/>
  <c r="G62" i="3"/>
  <c r="G65" i="3"/>
  <c r="G60" i="3"/>
  <c r="G52" i="3"/>
  <c r="G59" i="3"/>
  <c r="G58" i="3"/>
  <c r="G53" i="3"/>
  <c r="G51" i="3"/>
  <c r="E49" i="3"/>
  <c r="D49" i="3"/>
  <c r="E47" i="3"/>
  <c r="D47" i="3"/>
  <c r="E46" i="3"/>
  <c r="D46" i="3"/>
  <c r="D45" i="3"/>
  <c r="E45" i="3"/>
  <c r="E44" i="3"/>
  <c r="D44" i="3"/>
  <c r="E43" i="3"/>
  <c r="D43" i="3"/>
  <c r="E42" i="3"/>
  <c r="D42" i="3"/>
  <c r="E41" i="3"/>
  <c r="D41" i="3"/>
  <c r="E39" i="3"/>
  <c r="D39" i="3"/>
  <c r="E38" i="3"/>
  <c r="D38" i="3"/>
  <c r="E37" i="3"/>
  <c r="D37" i="3"/>
  <c r="E36" i="3"/>
  <c r="D36" i="3"/>
  <c r="E35" i="3"/>
  <c r="D35" i="3"/>
  <c r="E34" i="3"/>
  <c r="D34" i="3"/>
  <c r="E31" i="3"/>
  <c r="E30" i="3"/>
  <c r="D30" i="3"/>
  <c r="G46" i="3" l="1"/>
  <c r="G47" i="3"/>
  <c r="G44" i="3"/>
  <c r="G43" i="3"/>
  <c r="G39" i="3"/>
  <c r="G42" i="3"/>
  <c r="G35" i="3"/>
  <c r="G37" i="3"/>
  <c r="G38" i="3"/>
  <c r="D28" i="3" l="1"/>
  <c r="E27" i="3"/>
  <c r="D27" i="3"/>
  <c r="E25" i="3"/>
  <c r="D25" i="3"/>
  <c r="E24" i="3"/>
  <c r="D24" i="3"/>
  <c r="E22" i="3"/>
  <c r="D22" i="3"/>
  <c r="D21" i="3"/>
  <c r="E21" i="3"/>
  <c r="E14" i="3" l="1"/>
  <c r="D14" i="3"/>
  <c r="E13" i="3"/>
  <c r="D13" i="3"/>
  <c r="G13" i="3" s="1"/>
  <c r="E12" i="3"/>
  <c r="D12" i="3"/>
  <c r="E6" i="3"/>
  <c r="D6" i="3"/>
  <c r="E5" i="3"/>
  <c r="D5" i="3"/>
  <c r="F16" i="6"/>
  <c r="F15" i="6"/>
  <c r="G111" i="6"/>
  <c r="F105" i="6"/>
  <c r="F104" i="6"/>
  <c r="F101" i="6"/>
  <c r="F100" i="6"/>
  <c r="F97" i="6"/>
  <c r="F96" i="6"/>
  <c r="F93" i="6"/>
  <c r="F92" i="6"/>
  <c r="F86" i="6"/>
  <c r="F83" i="6"/>
  <c r="G78" i="6"/>
  <c r="F77" i="6"/>
  <c r="F76" i="6"/>
  <c r="G74" i="6"/>
  <c r="F31" i="6"/>
  <c r="F30" i="6"/>
  <c r="F27" i="6"/>
  <c r="F26" i="6"/>
  <c r="G24" i="6"/>
  <c r="F23" i="6"/>
  <c r="F22" i="6"/>
  <c r="G20" i="6"/>
  <c r="F19" i="6"/>
  <c r="G17" i="6"/>
  <c r="G8" i="2"/>
  <c r="F7" i="6"/>
  <c r="F6" i="6"/>
  <c r="F71" i="6"/>
  <c r="F72" i="6"/>
  <c r="F73" i="6"/>
  <c r="F69" i="6"/>
  <c r="F60" i="6"/>
  <c r="F61" i="6"/>
  <c r="F63" i="6"/>
  <c r="F64" i="6"/>
  <c r="F65" i="6"/>
  <c r="F66" i="6"/>
  <c r="F59" i="6"/>
  <c r="F56" i="6"/>
  <c r="F51" i="6"/>
  <c r="F52" i="6"/>
  <c r="F53" i="6"/>
  <c r="F54" i="6"/>
  <c r="F50" i="6"/>
  <c r="F43" i="6"/>
  <c r="F44" i="6"/>
  <c r="F45" i="6"/>
  <c r="F47" i="6"/>
  <c r="F48" i="6"/>
  <c r="F42" i="6"/>
  <c r="F36" i="6"/>
  <c r="F37" i="6"/>
  <c r="F38" i="6"/>
  <c r="F39" i="6"/>
  <c r="F40" i="6"/>
  <c r="F35" i="6"/>
  <c r="F56" i="2"/>
  <c r="F55" i="2"/>
  <c r="F50" i="2"/>
  <c r="F49" i="2"/>
  <c r="F42" i="2"/>
  <c r="G12" i="3" l="1"/>
  <c r="G14" i="3"/>
  <c r="G13" i="6"/>
  <c r="F11" i="6"/>
  <c r="F12" i="6"/>
  <c r="F10" i="6"/>
  <c r="G106" i="6" l="1"/>
  <c r="G105" i="2"/>
  <c r="G8" i="6"/>
  <c r="F100" i="2"/>
  <c r="F99" i="2"/>
  <c r="F96" i="2"/>
  <c r="F95" i="2"/>
  <c r="G93" i="2"/>
  <c r="F92" i="2"/>
  <c r="F91" i="2"/>
  <c r="G89" i="2"/>
  <c r="F88" i="2"/>
  <c r="G86" i="2"/>
  <c r="F85" i="2"/>
  <c r="F82" i="2"/>
  <c r="G31" i="2"/>
  <c r="F30" i="2"/>
  <c r="G27" i="2"/>
  <c r="F26" i="2"/>
  <c r="F25" i="2"/>
  <c r="F22" i="2"/>
  <c r="F21" i="2"/>
  <c r="F19" i="2"/>
  <c r="F16" i="2"/>
  <c r="F15" i="2"/>
  <c r="F7" i="2"/>
  <c r="F6" i="2"/>
  <c r="G84" i="3" l="1"/>
  <c r="G83" i="3"/>
  <c r="E75" i="3"/>
  <c r="G87" i="6"/>
  <c r="G89" i="3" l="1"/>
  <c r="G88" i="3"/>
  <c r="G86" i="3"/>
  <c r="G79" i="3"/>
  <c r="G75" i="3"/>
  <c r="G74" i="3"/>
  <c r="G55" i="3"/>
  <c r="G50" i="3"/>
  <c r="G49" i="3"/>
  <c r="G41" i="3"/>
  <c r="G36" i="3"/>
  <c r="G34" i="3"/>
  <c r="G31" i="3"/>
  <c r="G30" i="3"/>
  <c r="G28" i="3"/>
  <c r="G27" i="3"/>
  <c r="G25" i="3"/>
  <c r="G24" i="3"/>
  <c r="G22" i="3"/>
  <c r="G21" i="3"/>
  <c r="G19" i="3"/>
  <c r="G17" i="3"/>
  <c r="G16" i="3"/>
  <c r="G10" i="3"/>
  <c r="G9" i="3"/>
  <c r="G8" i="3"/>
  <c r="G6" i="3"/>
  <c r="G5" i="3"/>
  <c r="G94" i="6"/>
  <c r="G90" i="6"/>
  <c r="G32" i="6"/>
  <c r="G28" i="6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8667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639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50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8676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825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8667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8676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639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825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50 чел.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sharedStrings.xml><?xml version="1.0" encoding="utf-8"?>
<sst xmlns="http://schemas.openxmlformats.org/spreadsheetml/2006/main" count="790" uniqueCount="227">
  <si>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</si>
  <si>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</si>
  <si>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</si>
  <si>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</si>
  <si>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</si>
  <si>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</si>
  <si>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</si>
  <si>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</si>
  <si>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</si>
  <si>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</si>
  <si>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</si>
  <si>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</si>
  <si>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</si>
  <si>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Оценка эффективности программ</t>
  </si>
  <si>
    <t>вывод об эффективности программы</t>
  </si>
  <si>
    <t>итоговая сводная оценка  (баллов)</t>
  </si>
  <si>
    <t>предложения  по дальнейшей реализации Программы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</si>
  <si>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</si>
  <si>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</si>
  <si>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</si>
  <si>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</si>
  <si>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</si>
  <si>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</si>
  <si>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</si>
  <si>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</si>
  <si>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20 (на конец действия программы ср. знач за год 7)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</si>
  <si>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</si>
  <si>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</si>
  <si>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</si>
  <si>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</si>
  <si>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</si>
  <si>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</si>
  <si>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</si>
  <si>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</si>
  <si>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</si>
  <si>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</si>
  <si>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</si>
  <si>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</si>
  <si>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</si>
  <si>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</si>
  <si>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</si>
  <si>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</si>
  <si>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</si>
  <si>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</si>
  <si>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</si>
  <si>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</si>
  <si>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</si>
  <si>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</si>
  <si>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</si>
  <si>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</si>
  <si>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</si>
  <si>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</si>
  <si>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</si>
  <si>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</si>
  <si>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</si>
  <si>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</si>
  <si>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</si>
  <si>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</si>
  <si>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</si>
  <si>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</si>
  <si>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</si>
  <si>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</si>
  <si>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</si>
  <si>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</si>
  <si>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</si>
  <si>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</si>
  <si>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</si>
  <si>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</si>
  <si>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</si>
  <si>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</si>
  <si>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</si>
  <si>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</si>
  <si>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Ввод и приобретение жилья для граждан, проживающих в сельской местности</t>
  </si>
  <si>
    <t xml:space="preserve">Улучшение жилищных условий сельских семей  </t>
  </si>
  <si>
    <t>Улучшение жилищных условий молодых специалистов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</si>
  <si>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</si>
  <si>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</si>
  <si>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</si>
  <si>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молодежи, участвующей в деятельности трудовых объединений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</si>
  <si>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</si>
  <si>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</si>
  <si>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</si>
  <si>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</si>
  <si>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</si>
  <si>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эффективность находится на уровне  предыдущего года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</si>
  <si>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</si>
  <si>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</si>
  <si>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</si>
  <si>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</si>
  <si>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</si>
  <si>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</si>
  <si>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</si>
  <si>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</si>
  <si>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</si>
  <si>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</si>
  <si>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</si>
  <si>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</si>
  <si>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</si>
  <si>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</si>
  <si>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</si>
  <si>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</si>
  <si>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</si>
  <si>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</si>
  <si>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</si>
  <si>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</si>
  <si>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</si>
  <si>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</si>
  <si>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</si>
  <si>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</si>
  <si>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сообщества 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</si>
  <si>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</si>
  <si>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</si>
  <si>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</si>
  <si>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</si>
  <si>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</si>
  <si>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Устойчивое развитие сельских территорий Михайловского муниципального района на 2014-2020 гг.</t>
  </si>
  <si>
    <t>Программа развития культуры  Михайловского муниципального района 2013-2015 годы</t>
  </si>
  <si>
    <t>Комплексная программа профилактики правонарушений в Михайловском муниципальном районе на 2014-2016 гг.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</si>
  <si>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</si>
  <si>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</si>
  <si>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</si>
  <si>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</si>
  <si>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30 человек к концу действия программы (среднее значение за год 10)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</si>
  <si>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</si>
  <si>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>мероприятия программы эффективны, рекомендуются к дальнейшей реализации</t>
  </si>
  <si>
    <t>мероприятия программы не эффективны, однако реализованы в рамках запланированных за счет средств краевого и федерального бюджетов</t>
  </si>
  <si>
    <t>эффективность снизилась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</si>
  <si>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проблем местного сообщества </t>
  </si>
  <si>
    <t>Оценка эффективности муниципальных программ в 2015 году</t>
  </si>
  <si>
    <t>отклонение по отношению к 2014 году</t>
  </si>
  <si>
    <t>до 31,9% на конец действия программы</t>
  </si>
  <si>
    <t xml:space="preserve">Количество призовых мест на конкурсах и фестивалях различных уровней </t>
  </si>
  <si>
    <t xml:space="preserve">Численность обучающихся 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</si>
  <si>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</si>
  <si>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</si>
  <si>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Реализация земельных участков в соответствии с законами Приморского края № 837-КЗ и №250-КЗ</t>
  </si>
  <si>
    <t>63/91013</t>
  </si>
  <si>
    <t>50/70000</t>
  </si>
  <si>
    <t>9/11113</t>
  </si>
  <si>
    <t>мероприятия программы в целом эффективны, рекомендуются к дальнейшей реализации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</si>
  <si>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2015 - 2017 годы</t>
  </si>
  <si>
    <t>Развитие малого и среднего предпринимательства на территории Михайловского муниципального района на 2015 - 2017 годы</t>
  </si>
  <si>
    <t>эффективность снизилась по сравнению с предыдущим годом</t>
  </si>
  <si>
    <t>эффективность находится на уровне нормативных значений, рекомендуется к дальнейшей реализации</t>
  </si>
  <si>
    <t>Оценка эффективности муниципальных программ в 2016 году</t>
  </si>
  <si>
    <t>отклонение по отношению к 2015 году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</si>
  <si>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</si>
  <si>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</si>
  <si>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</si>
  <si>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>Развитие многофункционального центра предоставления государственных и муниципальных услуг населению Михайловского муниципального района Приморского края на 2016-2018</t>
  </si>
  <si>
    <t>Количество оказанных государственных и муниципальных услуг МФЦ</t>
  </si>
  <si>
    <t>Доля граждан, использующих механизм получения государственных и муниципальных услуг</t>
  </si>
  <si>
    <t xml:space="preserve"> %</t>
  </si>
  <si>
    <t>Среднее время ожидания в очереди при обращении за получением государственной и муниципальной услуги</t>
  </si>
  <si>
    <t>мин.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</si>
  <si>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2015-2017 годы до 325 единиц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</si>
  <si>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</si>
  <si>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</si>
  <si>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до 2020 года до 30%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</si>
  <si>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</si>
  <si>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</si>
  <si>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Установка камер видеонаблюдения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</si>
  <si>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</si>
  <si>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</si>
  <si>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</si>
  <si>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</si>
  <si>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</si>
  <si>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</si>
  <si>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</si>
  <si>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</si>
  <si>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</si>
  <si>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</si>
  <si>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</si>
  <si>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</si>
  <si>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</si>
  <si>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</si>
  <si>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</si>
  <si>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</si>
  <si>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</si>
  <si>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</si>
  <si>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</si>
  <si>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</si>
  <si>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</si>
  <si>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</si>
  <si>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</si>
  <si>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</si>
  <si>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</si>
  <si>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</si>
  <si>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</si>
  <si>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</si>
  <si>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</si>
  <si>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</si>
  <si>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</si>
  <si>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</si>
  <si>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</si>
  <si>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</si>
  <si>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</si>
  <si>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</si>
  <si>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</si>
  <si>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</si>
  <si>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</si>
  <si>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</si>
  <si>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</si>
  <si>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</si>
  <si>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</si>
  <si>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</si>
  <si>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</si>
  <si>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</si>
  <si>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</si>
  <si>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</si>
  <si>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</si>
  <si>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 xml:space="preserve">Увеличение количества призовых мест на конкурсах и фестивалях различных уровней </t>
  </si>
  <si>
    <t xml:space="preserve">Увеличение численности обучающихся </t>
  </si>
  <si>
    <t>Юные таланты Михайловского муниципального района на  2016 - 2018 годы</t>
  </si>
  <si>
    <t>Юные таланты Михайловского муниципального района на  2016 - 2018 г.г.</t>
  </si>
  <si>
    <t>Программа развития культуры  Михайловского муниципального района 2016-2018 годы</t>
  </si>
  <si>
    <t>Муниципальная программа развития культуры Михайловского муниципального района 2016-2018 годы</t>
  </si>
  <si>
    <t>Развитие дополнительного образования в сфере культуры и искусства на 2016-2018 годы</t>
  </si>
  <si>
    <t>Развитие дополнительного образования в сфере культуры и искусства на 2016-2018 гг.</t>
  </si>
  <si>
    <t>Комплексные меры по противодействию употреблению наркотиков в Михайловском муниципальном районе на 2016 - 2018 гг</t>
  </si>
  <si>
    <t>Комплексные меры по противодействию употреблению наркотиков в Михайловском муниципальном районе на 2016 - 2018 годы</t>
  </si>
  <si>
    <t>Доступная среда для инвалидов Михайловского муниципального района на 2016-2018 годы</t>
  </si>
  <si>
    <t>Обеспечение жильем молодых семей Михайловского муниципального района" на 2013-2017 годы</t>
  </si>
  <si>
    <t>Развитие муниципальной службы в администрации Михайловского муниципального района на 2016-2018 годы</t>
  </si>
  <si>
    <t>Развитие  малоэтажного жилищного строительства на территории Михайловского района 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</si>
  <si>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</si>
  <si>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 xml:space="preserve">эффективность снизилась по сравнению с предыдущим годом, однако находится на уровне нормативных значений, рекомендуется к дальнейшей реализации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</si>
</sst>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5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94" t="s">
        <v>0</v>
      </c>
      <c r="B1" s="94"/>
      <c r="C1" s="94"/>
      <c r="D1" s="94"/>
      <c r="E1" s="94"/>
      <c r="F1" s="94"/>
    </row>
    <row r="2" spans="1:7" x14ac:dyDescent="0.25">
      <c r="A2" s="95" t="s">
        <v>1</v>
      </c>
      <c r="B2" s="95"/>
      <c r="C2" s="95"/>
      <c r="D2" s="95"/>
      <c r="E2" s="95"/>
      <c r="F2" s="95"/>
    </row>
    <row r="3" spans="1:7" ht="15.75" customHeight="1" x14ac:dyDescent="0.25">
      <c r="A3" s="99" t="s">
        <v>2</v>
      </c>
      <c r="B3" s="99" t="s">
        <v>3</v>
      </c>
      <c r="C3" s="99" t="s">
        <v>4</v>
      </c>
      <c r="D3" s="99"/>
      <c r="E3" s="99"/>
      <c r="F3" s="99"/>
    </row>
    <row r="4" spans="1:7" ht="60" x14ac:dyDescent="0.25">
      <c r="A4" s="99"/>
      <c r="B4" s="99"/>
      <c r="C4" s="17" t="s">
        <v>5</v>
      </c>
      <c r="D4" s="17" t="s">
        <v>6</v>
      </c>
      <c r="E4" s="17" t="s">
        <v>110</v>
      </c>
      <c r="F4" s="17" t="s">
        <v>7</v>
      </c>
    </row>
    <row r="5" spans="1:7" ht="30" customHeight="1" x14ac:dyDescent="0.25">
      <c r="A5" s="96" t="s">
        <v>17</v>
      </c>
      <c r="B5" s="96"/>
      <c r="C5" s="96"/>
      <c r="D5" s="96"/>
      <c r="E5" s="96"/>
      <c r="F5" s="96"/>
    </row>
    <row r="6" spans="1:7" ht="44.25" customHeight="1" x14ac:dyDescent="0.25">
      <c r="A6" s="2" t="s">
        <v>120</v>
      </c>
      <c r="B6" s="17" t="s">
        <v>12</v>
      </c>
      <c r="C6" s="17" t="s">
        <v>112</v>
      </c>
      <c r="D6" s="17">
        <v>22.53</v>
      </c>
      <c r="E6" s="17">
        <v>3.8</v>
      </c>
      <c r="F6" s="17">
        <v>1</v>
      </c>
    </row>
    <row r="7" spans="1:7" ht="58.5" customHeight="1" x14ac:dyDescent="0.25">
      <c r="A7" s="2" t="s">
        <v>119</v>
      </c>
      <c r="B7" s="17" t="s">
        <v>47</v>
      </c>
      <c r="C7" s="17" t="s">
        <v>111</v>
      </c>
      <c r="D7" s="17">
        <v>464</v>
      </c>
      <c r="E7" s="17">
        <v>139</v>
      </c>
      <c r="F7" s="17">
        <v>1</v>
      </c>
      <c r="G7" s="18"/>
    </row>
    <row r="8" spans="1:7" ht="91.5" customHeight="1" x14ac:dyDescent="0.25">
      <c r="A8" s="2" t="s">
        <v>18</v>
      </c>
      <c r="B8" s="17" t="s">
        <v>12</v>
      </c>
      <c r="C8" s="17" t="s">
        <v>113</v>
      </c>
      <c r="D8" s="17">
        <v>48.49</v>
      </c>
      <c r="E8" s="17">
        <v>1.69</v>
      </c>
      <c r="F8" s="17">
        <v>1</v>
      </c>
      <c r="G8" s="18"/>
    </row>
    <row r="9" spans="1:7" ht="18.75" customHeight="1" x14ac:dyDescent="0.25">
      <c r="A9" s="3" t="s">
        <v>19</v>
      </c>
      <c r="B9" s="4"/>
      <c r="C9" s="4"/>
      <c r="D9" s="4"/>
      <c r="E9" s="4"/>
      <c r="F9" s="4">
        <v>3</v>
      </c>
      <c r="G9" s="18"/>
    </row>
    <row r="10" spans="1:7" ht="18.75" customHeight="1" x14ac:dyDescent="0.25">
      <c r="A10" s="78" t="s">
        <v>30</v>
      </c>
      <c r="B10" s="97"/>
      <c r="C10" s="97"/>
      <c r="D10" s="97"/>
      <c r="E10" s="97"/>
      <c r="F10" s="98"/>
      <c r="G10" s="18"/>
    </row>
    <row r="11" spans="1:7" ht="77.25" customHeight="1" x14ac:dyDescent="0.25">
      <c r="A11" s="7" t="s">
        <v>20</v>
      </c>
      <c r="B11" s="17" t="s">
        <v>21</v>
      </c>
      <c r="C11" s="17" t="s">
        <v>26</v>
      </c>
      <c r="D11" s="17">
        <v>872.7</v>
      </c>
      <c r="E11" s="17">
        <v>8.6999999999999993</v>
      </c>
      <c r="F11" s="17">
        <v>1</v>
      </c>
      <c r="G11" s="18"/>
    </row>
    <row r="12" spans="1:7" ht="72.75" customHeight="1" x14ac:dyDescent="0.25">
      <c r="A12" s="7" t="s">
        <v>22</v>
      </c>
      <c r="B12" s="17" t="s">
        <v>23</v>
      </c>
      <c r="C12" s="17" t="s">
        <v>27</v>
      </c>
      <c r="D12" s="17">
        <v>12</v>
      </c>
      <c r="E12" s="17">
        <v>-3</v>
      </c>
      <c r="F12" s="17">
        <v>-1</v>
      </c>
      <c r="G12" s="18"/>
    </row>
    <row r="13" spans="1:7" ht="75.75" customHeight="1" x14ac:dyDescent="0.25">
      <c r="A13" s="7" t="s">
        <v>24</v>
      </c>
      <c r="B13" s="17" t="s">
        <v>23</v>
      </c>
      <c r="C13" s="17" t="s">
        <v>28</v>
      </c>
      <c r="D13" s="17">
        <v>9</v>
      </c>
      <c r="E13" s="17">
        <v>2</v>
      </c>
      <c r="F13" s="17">
        <v>1</v>
      </c>
      <c r="G13" s="18"/>
    </row>
    <row r="14" spans="1:7" ht="18.75" customHeight="1" x14ac:dyDescent="0.25">
      <c r="A14" s="3" t="s">
        <v>19</v>
      </c>
      <c r="B14" s="4"/>
      <c r="C14" s="4"/>
      <c r="D14" s="4"/>
      <c r="E14" s="4"/>
      <c r="F14" s="4">
        <v>1</v>
      </c>
      <c r="G14" s="18"/>
    </row>
    <row r="15" spans="1:7" ht="17.25" customHeight="1" x14ac:dyDescent="0.25">
      <c r="A15" s="75" t="s">
        <v>29</v>
      </c>
      <c r="B15" s="89"/>
      <c r="C15" s="89"/>
      <c r="D15" s="89"/>
      <c r="E15" s="89"/>
      <c r="F15" s="90"/>
      <c r="G15" s="18"/>
    </row>
    <row r="16" spans="1:7" ht="33.75" customHeight="1" x14ac:dyDescent="0.25">
      <c r="A16" s="2" t="s">
        <v>31</v>
      </c>
      <c r="B16" s="17" t="s">
        <v>12</v>
      </c>
      <c r="C16" s="17">
        <v>3</v>
      </c>
      <c r="D16" s="17">
        <v>0.1</v>
      </c>
      <c r="E16" s="17">
        <f>D16-C16</f>
        <v>-2.9</v>
      </c>
      <c r="F16" s="17">
        <v>1</v>
      </c>
      <c r="G16" s="18"/>
    </row>
    <row r="17" spans="1:7" ht="17.25" customHeight="1" x14ac:dyDescent="0.25">
      <c r="A17" s="3" t="s">
        <v>19</v>
      </c>
      <c r="B17" s="4"/>
      <c r="C17" s="4"/>
      <c r="D17" s="4"/>
      <c r="E17" s="4"/>
      <c r="F17" s="4">
        <v>1</v>
      </c>
      <c r="G17" s="18"/>
    </row>
    <row r="18" spans="1:7" ht="17.25" customHeight="1" x14ac:dyDescent="0.25">
      <c r="A18" s="75" t="s">
        <v>32</v>
      </c>
      <c r="B18" s="89"/>
      <c r="C18" s="89"/>
      <c r="D18" s="89"/>
      <c r="E18" s="89"/>
      <c r="F18" s="90"/>
      <c r="G18" s="18"/>
    </row>
    <row r="19" spans="1:7" ht="47.25" customHeight="1" x14ac:dyDescent="0.25">
      <c r="A19" s="2" t="s">
        <v>60</v>
      </c>
      <c r="B19" s="17" t="s">
        <v>12</v>
      </c>
      <c r="C19" s="17">
        <v>70</v>
      </c>
      <c r="D19" s="17">
        <v>87</v>
      </c>
      <c r="E19" s="17">
        <f>D19-C19</f>
        <v>17</v>
      </c>
      <c r="F19" s="17">
        <v>1</v>
      </c>
      <c r="G19" s="18"/>
    </row>
    <row r="20" spans="1:7" ht="27" customHeight="1" x14ac:dyDescent="0.25">
      <c r="A20" s="2" t="s">
        <v>61</v>
      </c>
      <c r="B20" s="17" t="s">
        <v>12</v>
      </c>
      <c r="C20" s="17">
        <v>45</v>
      </c>
      <c r="D20" s="17">
        <v>61</v>
      </c>
      <c r="E20" s="17">
        <f>D20-C20</f>
        <v>16</v>
      </c>
      <c r="F20" s="17">
        <v>1</v>
      </c>
      <c r="G20" s="18"/>
    </row>
    <row r="21" spans="1:7" ht="17.25" customHeight="1" x14ac:dyDescent="0.25">
      <c r="A21" s="3" t="s">
        <v>19</v>
      </c>
      <c r="B21" s="4"/>
      <c r="C21" s="4"/>
      <c r="D21" s="4"/>
      <c r="E21" s="4"/>
      <c r="F21" s="4">
        <v>2</v>
      </c>
      <c r="G21" s="18"/>
    </row>
    <row r="22" spans="1:7" ht="18.75" customHeight="1" x14ac:dyDescent="0.25">
      <c r="A22" s="75" t="s">
        <v>33</v>
      </c>
      <c r="B22" s="89"/>
      <c r="C22" s="89"/>
      <c r="D22" s="89"/>
      <c r="E22" s="89"/>
      <c r="F22" s="90"/>
      <c r="G22" s="18"/>
    </row>
    <row r="23" spans="1:7" ht="29.25" customHeight="1" x14ac:dyDescent="0.25">
      <c r="A23" s="9" t="s">
        <v>59</v>
      </c>
      <c r="B23" s="17" t="s">
        <v>23</v>
      </c>
      <c r="C23" s="17">
        <v>650</v>
      </c>
      <c r="D23" s="17">
        <v>697</v>
      </c>
      <c r="E23" s="17">
        <v>47</v>
      </c>
      <c r="F23" s="17">
        <v>1</v>
      </c>
      <c r="G23" s="18"/>
    </row>
    <row r="24" spans="1:7" ht="17.25" customHeight="1" x14ac:dyDescent="0.25">
      <c r="A24" s="75" t="s">
        <v>85</v>
      </c>
      <c r="B24" s="89"/>
      <c r="C24" s="89"/>
      <c r="D24" s="89"/>
      <c r="E24" s="89"/>
      <c r="F24" s="90"/>
      <c r="G24" s="18"/>
    </row>
    <row r="25" spans="1:7" ht="42.75" customHeight="1" x14ac:dyDescent="0.25">
      <c r="A25" s="9" t="s">
        <v>62</v>
      </c>
      <c r="B25" s="17" t="s">
        <v>12</v>
      </c>
      <c r="C25" s="17">
        <v>20</v>
      </c>
      <c r="D25" s="17">
        <v>23</v>
      </c>
      <c r="E25" s="17">
        <v>3</v>
      </c>
      <c r="F25" s="17">
        <v>1</v>
      </c>
      <c r="G25" s="18"/>
    </row>
    <row r="26" spans="1:7" ht="42.75" customHeight="1" x14ac:dyDescent="0.25">
      <c r="A26" s="9" t="s">
        <v>63</v>
      </c>
      <c r="B26" s="17" t="s">
        <v>49</v>
      </c>
      <c r="C26" s="17">
        <v>110</v>
      </c>
      <c r="D26" s="17">
        <v>178</v>
      </c>
      <c r="E26" s="17">
        <v>68</v>
      </c>
      <c r="F26" s="17">
        <v>1</v>
      </c>
      <c r="G26" s="18"/>
    </row>
    <row r="27" spans="1:7" ht="18" customHeight="1" x14ac:dyDescent="0.25">
      <c r="A27" s="3" t="s">
        <v>19</v>
      </c>
      <c r="B27" s="4"/>
      <c r="C27" s="4"/>
      <c r="D27" s="4"/>
      <c r="E27" s="4"/>
      <c r="F27" s="4">
        <v>2</v>
      </c>
      <c r="G27" s="18"/>
    </row>
    <row r="28" spans="1:7" ht="17.25" customHeight="1" x14ac:dyDescent="0.25">
      <c r="A28" s="75" t="s">
        <v>34</v>
      </c>
      <c r="B28" s="89"/>
      <c r="C28" s="89"/>
      <c r="D28" s="89"/>
      <c r="E28" s="89"/>
      <c r="F28" s="90"/>
      <c r="G28" s="18"/>
    </row>
    <row r="29" spans="1:7" ht="57.75" customHeight="1" x14ac:dyDescent="0.25">
      <c r="A29" s="2" t="s">
        <v>58</v>
      </c>
      <c r="B29" s="17" t="s">
        <v>12</v>
      </c>
      <c r="C29" s="17">
        <v>1</v>
      </c>
      <c r="D29" s="17">
        <v>1.25</v>
      </c>
      <c r="E29" s="17">
        <f>D29-C29</f>
        <v>0.25</v>
      </c>
      <c r="F29" s="17">
        <v>1</v>
      </c>
      <c r="G29" s="18"/>
    </row>
    <row r="30" spans="1:7" ht="31.5" customHeight="1" x14ac:dyDescent="0.25">
      <c r="A30" s="2" t="s">
        <v>44</v>
      </c>
      <c r="B30" s="17" t="s">
        <v>12</v>
      </c>
      <c r="C30" s="17">
        <v>1</v>
      </c>
      <c r="D30" s="17">
        <v>2.2999999999999998</v>
      </c>
      <c r="E30" s="17">
        <f>D30-C30</f>
        <v>1.2999999999999998</v>
      </c>
      <c r="F30" s="17">
        <v>1</v>
      </c>
      <c r="G30" s="18"/>
    </row>
    <row r="31" spans="1:7" ht="21" customHeight="1" x14ac:dyDescent="0.25">
      <c r="A31" s="3" t="s">
        <v>19</v>
      </c>
      <c r="B31" s="4"/>
      <c r="C31" s="4"/>
      <c r="D31" s="4"/>
      <c r="E31" s="4"/>
      <c r="F31" s="4">
        <f>F29+F30</f>
        <v>2</v>
      </c>
      <c r="G31" s="18"/>
    </row>
    <row r="32" spans="1:7" s="6" customFormat="1" ht="17.25" customHeight="1" x14ac:dyDescent="0.25">
      <c r="A32" s="75" t="s">
        <v>86</v>
      </c>
      <c r="B32" s="89"/>
      <c r="C32" s="89"/>
      <c r="D32" s="89"/>
      <c r="E32" s="89"/>
      <c r="F32" s="90"/>
      <c r="G32" s="5"/>
    </row>
    <row r="33" spans="1:7" s="6" customFormat="1" ht="87.75" customHeight="1" x14ac:dyDescent="0.25">
      <c r="A33" s="2" t="s">
        <v>46</v>
      </c>
      <c r="B33" s="17" t="s">
        <v>47</v>
      </c>
      <c r="C33" s="17" t="s">
        <v>45</v>
      </c>
      <c r="D33" s="17">
        <v>7</v>
      </c>
      <c r="E33" s="17">
        <v>0</v>
      </c>
      <c r="F33" s="17">
        <v>0</v>
      </c>
      <c r="G33" s="5"/>
    </row>
    <row r="34" spans="1:7" s="6" customFormat="1" ht="87.75" customHeight="1" x14ac:dyDescent="0.2">
      <c r="A34" s="7" t="s">
        <v>48</v>
      </c>
      <c r="B34" s="17" t="s">
        <v>49</v>
      </c>
      <c r="C34" s="17" t="s">
        <v>50</v>
      </c>
      <c r="D34" s="17">
        <v>10</v>
      </c>
      <c r="E34" s="17">
        <v>0</v>
      </c>
      <c r="F34" s="17">
        <v>0</v>
      </c>
      <c r="G34" s="5"/>
    </row>
    <row r="35" spans="1:7" s="6" customFormat="1" ht="17.25" customHeight="1" x14ac:dyDescent="0.25">
      <c r="A35" s="3" t="s">
        <v>19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91" t="s">
        <v>35</v>
      </c>
      <c r="B36" s="92"/>
      <c r="C36" s="92"/>
      <c r="D36" s="92"/>
      <c r="E36" s="92"/>
      <c r="F36" s="93"/>
      <c r="G36" s="5"/>
    </row>
    <row r="37" spans="1:7" s="6" customFormat="1" ht="17.25" customHeight="1" x14ac:dyDescent="0.2">
      <c r="A37" s="81" t="s">
        <v>88</v>
      </c>
      <c r="B37" s="82"/>
      <c r="C37" s="82"/>
      <c r="D37" s="82"/>
      <c r="E37" s="82"/>
      <c r="F37" s="83"/>
      <c r="G37" s="5"/>
    </row>
    <row r="38" spans="1:7" s="6" customFormat="1" ht="28.5" customHeight="1" x14ac:dyDescent="0.25">
      <c r="A38" s="2" t="s">
        <v>89</v>
      </c>
      <c r="B38" s="17" t="s">
        <v>12</v>
      </c>
      <c r="C38" s="17" t="s">
        <v>114</v>
      </c>
      <c r="D38" s="17">
        <v>89</v>
      </c>
      <c r="E38" s="17">
        <v>7</v>
      </c>
      <c r="F38" s="17">
        <v>1</v>
      </c>
      <c r="G38" s="5"/>
    </row>
    <row r="39" spans="1:7" s="6" customFormat="1" ht="31.5" customHeight="1" x14ac:dyDescent="0.25">
      <c r="A39" s="2" t="s">
        <v>91</v>
      </c>
      <c r="B39" s="17" t="s">
        <v>49</v>
      </c>
      <c r="C39" s="17" t="s">
        <v>92</v>
      </c>
      <c r="D39" s="17" t="s">
        <v>93</v>
      </c>
      <c r="E39" s="17" t="s">
        <v>94</v>
      </c>
      <c r="F39" s="17">
        <v>1</v>
      </c>
      <c r="G39" s="5"/>
    </row>
    <row r="40" spans="1:7" s="6" customFormat="1" ht="33" customHeight="1" x14ac:dyDescent="0.25">
      <c r="A40" s="2" t="s">
        <v>95</v>
      </c>
      <c r="B40" s="17" t="s">
        <v>49</v>
      </c>
      <c r="C40" s="17">
        <v>1770</v>
      </c>
      <c r="D40" s="17">
        <v>1775</v>
      </c>
      <c r="E40" s="17">
        <v>5</v>
      </c>
      <c r="F40" s="17">
        <v>1</v>
      </c>
      <c r="G40" s="5"/>
    </row>
    <row r="41" spans="1:7" s="6" customFormat="1" ht="20.25" customHeight="1" x14ac:dyDescent="0.2">
      <c r="A41" s="84" t="s">
        <v>96</v>
      </c>
      <c r="B41" s="85"/>
      <c r="C41" s="85"/>
      <c r="D41" s="85"/>
      <c r="E41" s="85"/>
      <c r="F41" s="86"/>
      <c r="G41" s="5"/>
    </row>
    <row r="42" spans="1:7" s="6" customFormat="1" ht="62.25" customHeight="1" x14ac:dyDescent="0.25">
      <c r="A42" s="2" t="s">
        <v>97</v>
      </c>
      <c r="B42" s="17" t="s">
        <v>49</v>
      </c>
      <c r="C42" s="17">
        <v>948</v>
      </c>
      <c r="D42" s="17">
        <v>1031</v>
      </c>
      <c r="E42" s="17">
        <v>83</v>
      </c>
      <c r="F42" s="17">
        <v>1</v>
      </c>
      <c r="G42" s="5"/>
    </row>
    <row r="43" spans="1:7" s="6" customFormat="1" ht="33" customHeight="1" x14ac:dyDescent="0.2">
      <c r="A43" s="84" t="s">
        <v>98</v>
      </c>
      <c r="B43" s="85"/>
      <c r="C43" s="85"/>
      <c r="D43" s="85"/>
      <c r="E43" s="85"/>
      <c r="F43" s="86"/>
      <c r="G43" s="5"/>
    </row>
    <row r="44" spans="1:7" s="6" customFormat="1" ht="33" customHeight="1" x14ac:dyDescent="0.25">
      <c r="A44" s="2" t="s">
        <v>99</v>
      </c>
      <c r="B44" s="17" t="s">
        <v>12</v>
      </c>
      <c r="C44" s="17">
        <v>88.7</v>
      </c>
      <c r="D44" s="17">
        <v>89</v>
      </c>
      <c r="E44" s="17">
        <v>0.3</v>
      </c>
      <c r="F44" s="17">
        <v>1</v>
      </c>
      <c r="G44" s="5"/>
    </row>
    <row r="45" spans="1:7" s="6" customFormat="1" ht="57.75" customHeight="1" x14ac:dyDescent="0.25">
      <c r="A45" s="2" t="s">
        <v>100</v>
      </c>
      <c r="B45" s="17" t="s">
        <v>12</v>
      </c>
      <c r="C45" s="17">
        <v>94.4</v>
      </c>
      <c r="D45" s="17">
        <v>95.4</v>
      </c>
      <c r="E45" s="17">
        <v>1</v>
      </c>
      <c r="F45" s="17">
        <v>1</v>
      </c>
      <c r="G45" s="5"/>
    </row>
    <row r="46" spans="1:7" s="6" customFormat="1" ht="30.75" customHeight="1" x14ac:dyDescent="0.2">
      <c r="A46" s="84" t="s">
        <v>101</v>
      </c>
      <c r="B46" s="85"/>
      <c r="C46" s="85"/>
      <c r="D46" s="85"/>
      <c r="E46" s="85"/>
      <c r="F46" s="86"/>
      <c r="G46" s="5"/>
    </row>
    <row r="47" spans="1:7" s="6" customFormat="1" ht="45.75" customHeight="1" x14ac:dyDescent="0.25">
      <c r="A47" s="2" t="s">
        <v>102</v>
      </c>
      <c r="B47" s="17" t="s">
        <v>103</v>
      </c>
      <c r="C47" s="17" t="s">
        <v>104</v>
      </c>
      <c r="D47" s="17">
        <v>4</v>
      </c>
      <c r="E47" s="17">
        <v>2</v>
      </c>
      <c r="F47" s="17">
        <v>1</v>
      </c>
      <c r="G47" s="5"/>
    </row>
    <row r="48" spans="1:7" s="6" customFormat="1" ht="30.75" customHeight="1" x14ac:dyDescent="0.25">
      <c r="A48" s="2" t="s">
        <v>105</v>
      </c>
      <c r="B48" s="17" t="s">
        <v>103</v>
      </c>
      <c r="C48" s="17" t="s">
        <v>106</v>
      </c>
      <c r="D48" s="17">
        <v>5</v>
      </c>
      <c r="E48" s="17">
        <v>2</v>
      </c>
      <c r="F48" s="17">
        <v>1</v>
      </c>
      <c r="G48" s="5"/>
    </row>
    <row r="49" spans="1:7" s="6" customFormat="1" ht="17.25" customHeight="1" x14ac:dyDescent="0.25">
      <c r="A49" s="3" t="s">
        <v>19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75" t="s">
        <v>36</v>
      </c>
      <c r="B50" s="76"/>
      <c r="C50" s="76"/>
      <c r="D50" s="76"/>
      <c r="E50" s="76"/>
      <c r="F50" s="77"/>
      <c r="G50" s="5"/>
    </row>
    <row r="51" spans="1:7" s="6" customFormat="1" ht="60" customHeight="1" x14ac:dyDescent="0.25">
      <c r="A51" s="2" t="s">
        <v>51</v>
      </c>
      <c r="B51" s="17" t="s">
        <v>49</v>
      </c>
      <c r="C51" s="17">
        <v>1</v>
      </c>
      <c r="D51" s="17">
        <v>2</v>
      </c>
      <c r="E51" s="17">
        <v>1</v>
      </c>
      <c r="F51" s="17">
        <v>1</v>
      </c>
      <c r="G51" s="5"/>
    </row>
    <row r="52" spans="1:7" s="6" customFormat="1" ht="31.5" customHeight="1" x14ac:dyDescent="0.25">
      <c r="A52" s="2" t="s">
        <v>52</v>
      </c>
      <c r="B52" s="17" t="s">
        <v>49</v>
      </c>
      <c r="C52" s="17">
        <v>6</v>
      </c>
      <c r="D52" s="17">
        <v>3</v>
      </c>
      <c r="E52" s="17">
        <v>-3</v>
      </c>
      <c r="F52" s="17">
        <v>-1</v>
      </c>
      <c r="G52" s="5"/>
    </row>
    <row r="53" spans="1:7" s="6" customFormat="1" ht="30.75" customHeight="1" x14ac:dyDescent="0.25">
      <c r="A53" s="2" t="s">
        <v>53</v>
      </c>
      <c r="B53" s="17" t="s">
        <v>23</v>
      </c>
      <c r="C53" s="17">
        <v>8</v>
      </c>
      <c r="D53" s="17">
        <v>8</v>
      </c>
      <c r="E53" s="17">
        <v>0</v>
      </c>
      <c r="F53" s="17">
        <v>0</v>
      </c>
      <c r="G53" s="5"/>
    </row>
    <row r="54" spans="1:7" s="6" customFormat="1" ht="18" customHeight="1" x14ac:dyDescent="0.25">
      <c r="A54" s="3" t="s">
        <v>19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87" t="s">
        <v>37</v>
      </c>
      <c r="B55" s="88"/>
      <c r="C55" s="88"/>
      <c r="D55" s="88"/>
      <c r="E55" s="88"/>
      <c r="F55" s="88"/>
      <c r="G55" s="5"/>
    </row>
    <row r="56" spans="1:7" s="6" customFormat="1" ht="24" customHeight="1" x14ac:dyDescent="0.25">
      <c r="A56" s="2" t="s">
        <v>54</v>
      </c>
      <c r="B56" s="19" t="s">
        <v>55</v>
      </c>
      <c r="C56" s="19" t="s">
        <v>87</v>
      </c>
      <c r="D56" s="19" t="s">
        <v>107</v>
      </c>
      <c r="E56" s="19" t="s">
        <v>108</v>
      </c>
      <c r="F56" s="19">
        <v>1</v>
      </c>
      <c r="G56" s="5"/>
    </row>
    <row r="57" spans="1:7" s="6" customFormat="1" ht="18" customHeight="1" x14ac:dyDescent="0.25">
      <c r="A57" s="3" t="s">
        <v>19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75" t="s">
        <v>38</v>
      </c>
      <c r="B58" s="76"/>
      <c r="C58" s="76"/>
      <c r="D58" s="76"/>
      <c r="E58" s="76"/>
      <c r="F58" s="77"/>
      <c r="G58" s="5"/>
    </row>
    <row r="59" spans="1:7" s="6" customFormat="1" ht="30.75" customHeight="1" x14ac:dyDescent="0.25">
      <c r="A59" s="2" t="s">
        <v>56</v>
      </c>
      <c r="B59" s="17" t="s">
        <v>57</v>
      </c>
      <c r="C59" s="17">
        <v>7</v>
      </c>
      <c r="D59" s="17">
        <v>7</v>
      </c>
      <c r="E59" s="17">
        <v>0</v>
      </c>
      <c r="F59" s="17">
        <v>0</v>
      </c>
      <c r="G59" s="5"/>
    </row>
    <row r="60" spans="1:7" s="6" customFormat="1" ht="18.75" customHeight="1" x14ac:dyDescent="0.25">
      <c r="A60" s="3" t="s">
        <v>19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75" t="s">
        <v>39</v>
      </c>
      <c r="B61" s="76"/>
      <c r="C61" s="76"/>
      <c r="D61" s="76"/>
      <c r="E61" s="76"/>
      <c r="F61" s="77"/>
      <c r="G61" s="5"/>
    </row>
    <row r="62" spans="1:7" s="6" customFormat="1" ht="31.5" customHeight="1" x14ac:dyDescent="0.25">
      <c r="A62" s="9" t="s">
        <v>90</v>
      </c>
      <c r="B62" s="10" t="s">
        <v>65</v>
      </c>
      <c r="C62" s="10">
        <v>11</v>
      </c>
      <c r="D62" s="10">
        <v>11</v>
      </c>
      <c r="E62" s="10">
        <v>0</v>
      </c>
      <c r="F62" s="10">
        <v>0</v>
      </c>
      <c r="G62" s="5"/>
    </row>
    <row r="63" spans="1:7" s="6" customFormat="1" ht="17.25" customHeight="1" x14ac:dyDescent="0.25">
      <c r="A63" s="3" t="s">
        <v>19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75" t="s">
        <v>40</v>
      </c>
      <c r="B64" s="76"/>
      <c r="C64" s="76"/>
      <c r="D64" s="76"/>
      <c r="E64" s="76"/>
      <c r="F64" s="77"/>
      <c r="G64" s="5"/>
    </row>
    <row r="65" spans="1:7" s="6" customFormat="1" ht="45.75" customHeight="1" x14ac:dyDescent="0.25">
      <c r="A65" s="2" t="s">
        <v>81</v>
      </c>
      <c r="B65" s="17" t="s">
        <v>23</v>
      </c>
      <c r="C65" s="10">
        <v>10000</v>
      </c>
      <c r="D65" s="10">
        <v>10155</v>
      </c>
      <c r="E65" s="10">
        <v>155</v>
      </c>
      <c r="F65" s="10">
        <v>1</v>
      </c>
      <c r="G65" s="5"/>
    </row>
    <row r="66" spans="1:7" s="6" customFormat="1" ht="17.25" customHeight="1" x14ac:dyDescent="0.25">
      <c r="A66" s="3" t="s">
        <v>19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75" t="s">
        <v>41</v>
      </c>
      <c r="B67" s="76"/>
      <c r="C67" s="76"/>
      <c r="D67" s="76"/>
      <c r="E67" s="76"/>
      <c r="F67" s="77"/>
      <c r="G67" s="5"/>
    </row>
    <row r="68" spans="1:7" s="6" customFormat="1" ht="81" customHeight="1" x14ac:dyDescent="0.2">
      <c r="A68" s="7" t="s">
        <v>66</v>
      </c>
      <c r="B68" s="17" t="s">
        <v>23</v>
      </c>
      <c r="C68" s="17" t="s">
        <v>69</v>
      </c>
      <c r="D68" s="17">
        <v>11</v>
      </c>
      <c r="E68" s="17">
        <v>4</v>
      </c>
      <c r="F68" s="17">
        <v>1</v>
      </c>
      <c r="G68" s="5"/>
    </row>
    <row r="69" spans="1:7" s="6" customFormat="1" ht="92.25" customHeight="1" x14ac:dyDescent="0.2">
      <c r="A69" s="7" t="s">
        <v>64</v>
      </c>
      <c r="B69" s="17" t="s">
        <v>49</v>
      </c>
      <c r="C69" s="17" t="s">
        <v>70</v>
      </c>
      <c r="D69" s="17">
        <v>70</v>
      </c>
      <c r="E69" s="17">
        <v>43</v>
      </c>
      <c r="F69" s="17">
        <v>1</v>
      </c>
      <c r="G69" s="5"/>
    </row>
    <row r="70" spans="1:7" s="6" customFormat="1" ht="21.75" customHeight="1" x14ac:dyDescent="0.25">
      <c r="A70" s="3" t="s">
        <v>19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78" t="s">
        <v>42</v>
      </c>
      <c r="B71" s="79"/>
      <c r="C71" s="79"/>
      <c r="D71" s="79"/>
      <c r="E71" s="79"/>
      <c r="F71" s="80"/>
      <c r="G71" s="5"/>
    </row>
    <row r="72" spans="1:7" s="6" customFormat="1" ht="15.75" customHeight="1" x14ac:dyDescent="0.25">
      <c r="A72" s="9" t="s">
        <v>68</v>
      </c>
      <c r="B72" s="10" t="s">
        <v>23</v>
      </c>
      <c r="C72" s="10">
        <v>3</v>
      </c>
      <c r="D72" s="10">
        <v>3</v>
      </c>
      <c r="E72" s="10">
        <v>0</v>
      </c>
      <c r="F72" s="10">
        <v>0</v>
      </c>
      <c r="G72" s="5"/>
    </row>
    <row r="73" spans="1:7" s="6" customFormat="1" ht="28.5" customHeight="1" x14ac:dyDescent="0.25">
      <c r="A73" s="9" t="s">
        <v>67</v>
      </c>
      <c r="B73" s="10" t="s">
        <v>23</v>
      </c>
      <c r="C73" s="10">
        <v>3</v>
      </c>
      <c r="D73" s="10">
        <v>3</v>
      </c>
      <c r="E73" s="10">
        <v>0</v>
      </c>
      <c r="F73" s="10">
        <v>0</v>
      </c>
      <c r="G73" s="5"/>
    </row>
    <row r="74" spans="1:7" s="6" customFormat="1" ht="17.25" customHeight="1" x14ac:dyDescent="0.25">
      <c r="A74" s="3" t="s">
        <v>19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78" t="s">
        <v>43</v>
      </c>
      <c r="B75" s="79"/>
      <c r="C75" s="79"/>
      <c r="D75" s="79"/>
      <c r="E75" s="79"/>
      <c r="F75" s="80"/>
      <c r="G75" s="5"/>
    </row>
    <row r="76" spans="1:7" ht="50.25" customHeight="1" x14ac:dyDescent="0.25">
      <c r="A76" s="2" t="s">
        <v>79</v>
      </c>
      <c r="B76" s="17" t="s">
        <v>12</v>
      </c>
      <c r="C76" s="17">
        <v>5</v>
      </c>
      <c r="D76" s="17">
        <v>5.2</v>
      </c>
      <c r="E76" s="17">
        <v>0.2</v>
      </c>
      <c r="F76" s="17">
        <v>1</v>
      </c>
      <c r="G76" s="18"/>
    </row>
    <row r="77" spans="1:7" ht="46.5" customHeight="1" x14ac:dyDescent="0.25">
      <c r="A77" s="2" t="s">
        <v>80</v>
      </c>
      <c r="B77" s="17" t="s">
        <v>12</v>
      </c>
      <c r="C77" s="17">
        <v>10</v>
      </c>
      <c r="D77" s="17">
        <v>19.8</v>
      </c>
      <c r="E77" s="17">
        <v>9.8000000000000007</v>
      </c>
      <c r="F77" s="17">
        <v>1</v>
      </c>
      <c r="G77" s="18"/>
    </row>
    <row r="78" spans="1:7" ht="17.25" customHeight="1" x14ac:dyDescent="0.25">
      <c r="A78" s="3" t="s">
        <v>19</v>
      </c>
      <c r="B78" s="4"/>
      <c r="C78" s="4"/>
      <c r="D78" s="4"/>
      <c r="E78" s="4"/>
      <c r="F78" s="4">
        <v>2</v>
      </c>
      <c r="G78" s="18"/>
    </row>
    <row r="79" spans="1:7" ht="15" customHeight="1" x14ac:dyDescent="0.25">
      <c r="A79" s="75" t="s">
        <v>118</v>
      </c>
      <c r="B79" s="76"/>
      <c r="C79" s="76"/>
      <c r="D79" s="76"/>
      <c r="E79" s="76"/>
      <c r="F79" s="77"/>
    </row>
    <row r="80" spans="1:7" ht="45" x14ac:dyDescent="0.25">
      <c r="A80" s="9" t="s">
        <v>79</v>
      </c>
      <c r="B80" s="10" t="s">
        <v>12</v>
      </c>
      <c r="C80" s="10">
        <v>5</v>
      </c>
      <c r="D80" s="10">
        <v>5.2</v>
      </c>
      <c r="E80" s="10">
        <v>0.2</v>
      </c>
      <c r="F80" s="10">
        <v>1</v>
      </c>
    </row>
    <row r="81" spans="1:6" ht="45" x14ac:dyDescent="0.25">
      <c r="A81" s="9" t="s">
        <v>80</v>
      </c>
      <c r="B81" s="10" t="s">
        <v>12</v>
      </c>
      <c r="C81" s="10">
        <v>10</v>
      </c>
      <c r="D81" s="10">
        <v>19.8</v>
      </c>
      <c r="E81" s="10">
        <v>9.8000000000000007</v>
      </c>
      <c r="F81" s="10">
        <v>1</v>
      </c>
    </row>
    <row r="82" spans="1:6" x14ac:dyDescent="0.25">
      <c r="A82" s="3" t="s">
        <v>19</v>
      </c>
      <c r="B82" s="4"/>
      <c r="C82" s="4"/>
      <c r="D82" s="4"/>
      <c r="E82" s="4"/>
      <c r="F82" s="4">
        <v>2</v>
      </c>
    </row>
  </sheetData>
  <mergeCells count="27">
    <mergeCell ref="A1:F1"/>
    <mergeCell ref="A2:F2"/>
    <mergeCell ref="A5:F5"/>
    <mergeCell ref="A10:F10"/>
    <mergeCell ref="A15:F15"/>
    <mergeCell ref="C3:F3"/>
    <mergeCell ref="A3:A4"/>
    <mergeCell ref="B3:B4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79:F79"/>
    <mergeCell ref="A75:F75"/>
    <mergeCell ref="A37:F37"/>
    <mergeCell ref="A46:F46"/>
    <mergeCell ref="A50:F50"/>
    <mergeCell ref="A55:F55"/>
    <mergeCell ref="A58:F58"/>
    <mergeCell ref="A61:F6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0"/>
  <sheetViews>
    <sheetView workbookViewId="0">
      <selection activeCell="G8" sqref="G8"/>
    </sheetView>
  </sheetViews>
  <sheetFormatPr defaultColWidth="25.5703125" defaultRowHeight="15" x14ac:dyDescent="0.25"/>
  <cols>
    <col min="1" max="1" width="3.7109375" style="20" customWidth="1"/>
    <col min="2" max="2" width="48.85546875" style="20" customWidth="1"/>
    <col min="3" max="3" width="17.7109375" style="20" customWidth="1"/>
    <col min="4" max="4" width="16.7109375" style="20" customWidth="1"/>
    <col min="5" max="5" width="11.7109375" style="20" customWidth="1"/>
    <col min="6" max="6" width="12" style="20" customWidth="1"/>
    <col min="7" max="7" width="11.85546875" style="20" customWidth="1"/>
    <col min="8" max="8" width="7.5703125" style="20" customWidth="1"/>
    <col min="9" max="16384" width="25.5703125" style="20"/>
  </cols>
  <sheetData>
    <row r="1" spans="1:8" x14ac:dyDescent="0.25">
      <c r="B1" s="100" t="s">
        <v>128</v>
      </c>
      <c r="C1" s="100"/>
      <c r="D1" s="100"/>
      <c r="E1" s="100"/>
      <c r="F1" s="100"/>
      <c r="G1" s="100"/>
    </row>
    <row r="2" spans="1:8" x14ac:dyDescent="0.25">
      <c r="B2" s="101" t="s">
        <v>1</v>
      </c>
      <c r="C2" s="101"/>
      <c r="D2" s="101"/>
      <c r="E2" s="101"/>
      <c r="F2" s="101"/>
      <c r="G2" s="101"/>
    </row>
    <row r="3" spans="1:8" ht="15.75" customHeight="1" x14ac:dyDescent="0.25">
      <c r="B3" s="102" t="s">
        <v>2</v>
      </c>
      <c r="C3" s="102" t="s">
        <v>3</v>
      </c>
      <c r="D3" s="102" t="s">
        <v>4</v>
      </c>
      <c r="E3" s="102"/>
      <c r="F3" s="102"/>
      <c r="G3" s="102"/>
    </row>
    <row r="4" spans="1:8" ht="60" x14ac:dyDescent="0.25">
      <c r="B4" s="102"/>
      <c r="C4" s="102"/>
      <c r="D4" s="10" t="s">
        <v>5</v>
      </c>
      <c r="E4" s="10" t="s">
        <v>6</v>
      </c>
      <c r="F4" s="10" t="s">
        <v>129</v>
      </c>
      <c r="G4" s="10" t="s">
        <v>7</v>
      </c>
    </row>
    <row r="5" spans="1:8" ht="30" customHeight="1" x14ac:dyDescent="0.25">
      <c r="A5" s="20">
        <v>1</v>
      </c>
      <c r="B5" s="91" t="s">
        <v>141</v>
      </c>
      <c r="C5" s="92"/>
      <c r="D5" s="92"/>
      <c r="E5" s="92"/>
      <c r="F5" s="92"/>
      <c r="G5" s="93"/>
    </row>
    <row r="6" spans="1:8" ht="58.5" customHeight="1" x14ac:dyDescent="0.25">
      <c r="B6" s="9" t="s">
        <v>119</v>
      </c>
      <c r="C6" s="10" t="s">
        <v>47</v>
      </c>
      <c r="D6" s="10" t="s">
        <v>111</v>
      </c>
      <c r="E6" s="10">
        <v>494.28</v>
      </c>
      <c r="F6" s="10">
        <f>E6-'2013'!D7</f>
        <v>30.279999999999973</v>
      </c>
      <c r="G6" s="10">
        <v>1</v>
      </c>
      <c r="H6" s="60"/>
    </row>
    <row r="7" spans="1:8" ht="91.5" customHeight="1" x14ac:dyDescent="0.25">
      <c r="B7" s="9" t="s">
        <v>121</v>
      </c>
      <c r="C7" s="10" t="s">
        <v>12</v>
      </c>
      <c r="D7" s="10" t="s">
        <v>130</v>
      </c>
      <c r="E7" s="10">
        <v>28.5</v>
      </c>
      <c r="F7" s="10">
        <f>E7-'2015'!E7</f>
        <v>0</v>
      </c>
      <c r="G7" s="10">
        <v>1</v>
      </c>
      <c r="H7" s="60"/>
    </row>
    <row r="8" spans="1:8" ht="18.75" customHeight="1" x14ac:dyDescent="0.25">
      <c r="B8" s="61" t="s">
        <v>19</v>
      </c>
      <c r="C8" s="22"/>
      <c r="D8" s="22"/>
      <c r="E8" s="22"/>
      <c r="F8" s="22"/>
      <c r="G8" s="22">
        <f>G6+G7</f>
        <v>2</v>
      </c>
      <c r="H8" s="60"/>
    </row>
    <row r="9" spans="1:8" ht="17.25" customHeight="1" x14ac:dyDescent="0.25">
      <c r="A9" s="20">
        <v>2</v>
      </c>
      <c r="B9" s="75" t="s">
        <v>156</v>
      </c>
      <c r="C9" s="89"/>
      <c r="D9" s="89"/>
      <c r="E9" s="89"/>
      <c r="F9" s="89"/>
      <c r="G9" s="90"/>
      <c r="H9" s="60"/>
    </row>
    <row r="10" spans="1:8" ht="48.75" customHeight="1" x14ac:dyDescent="0.25">
      <c r="B10" s="9" t="s">
        <v>157</v>
      </c>
      <c r="C10" s="10" t="s">
        <v>12</v>
      </c>
      <c r="D10" s="10" t="s">
        <v>158</v>
      </c>
      <c r="E10" s="10">
        <v>27.5</v>
      </c>
      <c r="F10" s="30"/>
      <c r="G10" s="10">
        <v>1</v>
      </c>
      <c r="H10" s="60"/>
    </row>
    <row r="11" spans="1:8" ht="48.75" customHeight="1" x14ac:dyDescent="0.25">
      <c r="B11" s="9" t="s">
        <v>159</v>
      </c>
      <c r="C11" s="10" t="s">
        <v>12</v>
      </c>
      <c r="D11" s="10">
        <v>20.2</v>
      </c>
      <c r="E11" s="10">
        <v>16.399999999999999</v>
      </c>
      <c r="F11" s="30"/>
      <c r="G11" s="10"/>
      <c r="H11" s="60"/>
    </row>
    <row r="12" spans="1:8" ht="78" customHeight="1" x14ac:dyDescent="0.25">
      <c r="B12" s="9" t="s">
        <v>160</v>
      </c>
      <c r="C12" s="10" t="s">
        <v>12</v>
      </c>
      <c r="D12" s="10">
        <v>3.5</v>
      </c>
      <c r="E12" s="10">
        <v>1.5</v>
      </c>
      <c r="F12" s="30"/>
      <c r="G12" s="10"/>
      <c r="H12" s="60"/>
    </row>
    <row r="13" spans="1:8" ht="17.25" customHeight="1" x14ac:dyDescent="0.25">
      <c r="B13" s="61" t="s">
        <v>19</v>
      </c>
      <c r="C13" s="22"/>
      <c r="D13" s="22"/>
      <c r="E13" s="22"/>
      <c r="F13" s="39"/>
      <c r="G13" s="22">
        <v>1</v>
      </c>
      <c r="H13" s="60"/>
    </row>
    <row r="14" spans="1:8" ht="17.25" customHeight="1" x14ac:dyDescent="0.25">
      <c r="A14" s="20">
        <v>3</v>
      </c>
      <c r="B14" s="75" t="s">
        <v>32</v>
      </c>
      <c r="C14" s="89"/>
      <c r="D14" s="89"/>
      <c r="E14" s="89"/>
      <c r="F14" s="89"/>
      <c r="G14" s="90"/>
      <c r="H14" s="60"/>
    </row>
    <row r="15" spans="1:8" ht="47.25" customHeight="1" x14ac:dyDescent="0.25">
      <c r="B15" s="9" t="s">
        <v>60</v>
      </c>
      <c r="C15" s="10" t="s">
        <v>12</v>
      </c>
      <c r="D15" s="10">
        <v>70</v>
      </c>
      <c r="E15" s="10">
        <v>70</v>
      </c>
      <c r="F15" s="10">
        <f>E15-'2013'!D19</f>
        <v>-17</v>
      </c>
      <c r="G15" s="10">
        <v>0</v>
      </c>
      <c r="H15" s="60"/>
    </row>
    <row r="16" spans="1:8" ht="27" customHeight="1" x14ac:dyDescent="0.25">
      <c r="B16" s="9" t="s">
        <v>61</v>
      </c>
      <c r="C16" s="10" t="s">
        <v>12</v>
      </c>
      <c r="D16" s="10">
        <v>45</v>
      </c>
      <c r="E16" s="10">
        <v>45</v>
      </c>
      <c r="F16" s="10">
        <f>E16-'2013'!D20</f>
        <v>-16</v>
      </c>
      <c r="G16" s="10">
        <v>0</v>
      </c>
      <c r="H16" s="60"/>
    </row>
    <row r="17" spans="1:8" ht="17.25" customHeight="1" x14ac:dyDescent="0.25">
      <c r="B17" s="61" t="s">
        <v>19</v>
      </c>
      <c r="C17" s="22"/>
      <c r="D17" s="22"/>
      <c r="E17" s="22"/>
      <c r="F17" s="22"/>
      <c r="G17" s="22">
        <v>0</v>
      </c>
      <c r="H17" s="60"/>
    </row>
    <row r="18" spans="1:8" ht="18.75" customHeight="1" x14ac:dyDescent="0.25">
      <c r="A18" s="20">
        <v>4</v>
      </c>
      <c r="B18" s="75" t="s">
        <v>116</v>
      </c>
      <c r="C18" s="89"/>
      <c r="D18" s="89"/>
      <c r="E18" s="89"/>
      <c r="F18" s="89"/>
      <c r="G18" s="90"/>
      <c r="H18" s="60"/>
    </row>
    <row r="19" spans="1:8" ht="29.25" customHeight="1" x14ac:dyDescent="0.25">
      <c r="B19" s="9" t="s">
        <v>59</v>
      </c>
      <c r="C19" s="10" t="s">
        <v>23</v>
      </c>
      <c r="D19" s="10">
        <v>650</v>
      </c>
      <c r="E19" s="10">
        <v>1722</v>
      </c>
      <c r="F19" s="10">
        <f>E19-'2013'!D23</f>
        <v>1025</v>
      </c>
      <c r="G19" s="10">
        <v>1</v>
      </c>
      <c r="H19" s="60"/>
    </row>
    <row r="20" spans="1:8" ht="17.25" customHeight="1" x14ac:dyDescent="0.25">
      <c r="A20" s="20">
        <v>5</v>
      </c>
      <c r="B20" s="75" t="s">
        <v>85</v>
      </c>
      <c r="C20" s="89"/>
      <c r="D20" s="89"/>
      <c r="E20" s="89"/>
      <c r="F20" s="89"/>
      <c r="G20" s="90"/>
      <c r="H20" s="60"/>
    </row>
    <row r="21" spans="1:8" ht="42.75" customHeight="1" x14ac:dyDescent="0.25">
      <c r="B21" s="9" t="s">
        <v>62</v>
      </c>
      <c r="C21" s="10" t="s">
        <v>12</v>
      </c>
      <c r="D21" s="10">
        <v>20</v>
      </c>
      <c r="E21" s="10">
        <v>20</v>
      </c>
      <c r="F21" s="10">
        <f>E21-'2013'!D25</f>
        <v>-3</v>
      </c>
      <c r="G21" s="10">
        <v>0</v>
      </c>
      <c r="H21" s="60"/>
    </row>
    <row r="22" spans="1:8" ht="42.75" customHeight="1" x14ac:dyDescent="0.25">
      <c r="B22" s="9" t="s">
        <v>63</v>
      </c>
      <c r="C22" s="10" t="s">
        <v>49</v>
      </c>
      <c r="D22" s="10">
        <v>110</v>
      </c>
      <c r="E22" s="10">
        <v>174</v>
      </c>
      <c r="F22" s="10">
        <f>E22-'2013'!D26</f>
        <v>-4</v>
      </c>
      <c r="G22" s="10">
        <v>1</v>
      </c>
      <c r="H22" s="60"/>
    </row>
    <row r="23" spans="1:8" ht="18" customHeight="1" x14ac:dyDescent="0.25">
      <c r="B23" s="61" t="s">
        <v>19</v>
      </c>
      <c r="C23" s="22"/>
      <c r="D23" s="22"/>
      <c r="E23" s="22"/>
      <c r="F23" s="22"/>
      <c r="G23" s="22">
        <v>1</v>
      </c>
      <c r="H23" s="60"/>
    </row>
    <row r="24" spans="1:8" ht="17.25" customHeight="1" x14ac:dyDescent="0.25">
      <c r="A24" s="20">
        <v>6</v>
      </c>
      <c r="B24" s="75" t="s">
        <v>34</v>
      </c>
      <c r="C24" s="89"/>
      <c r="D24" s="89"/>
      <c r="E24" s="89"/>
      <c r="F24" s="89"/>
      <c r="G24" s="90"/>
      <c r="H24" s="60"/>
    </row>
    <row r="25" spans="1:8" ht="57.75" customHeight="1" x14ac:dyDescent="0.25">
      <c r="B25" s="9" t="s">
        <v>127</v>
      </c>
      <c r="C25" s="10" t="s">
        <v>12</v>
      </c>
      <c r="D25" s="10">
        <v>1</v>
      </c>
      <c r="E25" s="10">
        <v>30</v>
      </c>
      <c r="F25" s="10">
        <f>E25-'2013'!D29</f>
        <v>28.75</v>
      </c>
      <c r="G25" s="10">
        <v>1</v>
      </c>
      <c r="H25" s="60"/>
    </row>
    <row r="26" spans="1:8" ht="31.5" customHeight="1" x14ac:dyDescent="0.25">
      <c r="B26" s="9" t="s">
        <v>44</v>
      </c>
      <c r="C26" s="10" t="s">
        <v>12</v>
      </c>
      <c r="D26" s="10">
        <v>1</v>
      </c>
      <c r="E26" s="10">
        <v>10</v>
      </c>
      <c r="F26" s="10">
        <f>E26-'2013'!D30</f>
        <v>7.7</v>
      </c>
      <c r="G26" s="10">
        <v>1</v>
      </c>
      <c r="H26" s="60"/>
    </row>
    <row r="27" spans="1:8" ht="21" customHeight="1" x14ac:dyDescent="0.25">
      <c r="B27" s="61" t="s">
        <v>19</v>
      </c>
      <c r="C27" s="22"/>
      <c r="D27" s="22"/>
      <c r="E27" s="22"/>
      <c r="F27" s="22"/>
      <c r="G27" s="22">
        <f>G25+G26</f>
        <v>2</v>
      </c>
      <c r="H27" s="60"/>
    </row>
    <row r="28" spans="1:8" s="63" customFormat="1" ht="17.25" customHeight="1" x14ac:dyDescent="0.25">
      <c r="A28" s="20">
        <v>7</v>
      </c>
      <c r="B28" s="75" t="s">
        <v>86</v>
      </c>
      <c r="C28" s="89"/>
      <c r="D28" s="89"/>
      <c r="E28" s="89"/>
      <c r="F28" s="89"/>
      <c r="G28" s="90"/>
      <c r="H28" s="62"/>
    </row>
    <row r="29" spans="1:8" s="63" customFormat="1" ht="33.75" customHeight="1" x14ac:dyDescent="0.25">
      <c r="A29" s="20"/>
      <c r="B29" s="2" t="s">
        <v>211</v>
      </c>
      <c r="C29" s="49" t="s">
        <v>12</v>
      </c>
      <c r="D29" s="49">
        <v>50.2</v>
      </c>
      <c r="E29" s="10">
        <v>50</v>
      </c>
      <c r="F29" s="10"/>
      <c r="G29" s="10">
        <v>-1</v>
      </c>
      <c r="H29" s="62"/>
    </row>
    <row r="30" spans="1:8" s="63" customFormat="1" ht="87.75" customHeight="1" x14ac:dyDescent="0.25">
      <c r="A30" s="20"/>
      <c r="B30" s="64" t="s">
        <v>132</v>
      </c>
      <c r="C30" s="10" t="s">
        <v>49</v>
      </c>
      <c r="D30" s="10" t="s">
        <v>122</v>
      </c>
      <c r="E30" s="10">
        <v>197</v>
      </c>
      <c r="F30" s="10" t="e">
        <f>E30-'2015'!#REF!</f>
        <v>#REF!</v>
      </c>
      <c r="G30" s="10">
        <v>-1</v>
      </c>
      <c r="H30" s="62"/>
    </row>
    <row r="31" spans="1:8" s="63" customFormat="1" ht="17.25" customHeight="1" x14ac:dyDescent="0.25">
      <c r="A31" s="20"/>
      <c r="B31" s="61" t="s">
        <v>19</v>
      </c>
      <c r="C31" s="22"/>
      <c r="D31" s="22"/>
      <c r="E31" s="22"/>
      <c r="F31" s="22"/>
      <c r="G31" s="22">
        <f>G29+G30</f>
        <v>-2</v>
      </c>
      <c r="H31" s="62"/>
    </row>
    <row r="32" spans="1:8" s="63" customFormat="1" ht="17.25" customHeight="1" x14ac:dyDescent="0.25">
      <c r="A32" s="20">
        <v>8</v>
      </c>
      <c r="B32" s="103" t="s">
        <v>162</v>
      </c>
      <c r="C32" s="104"/>
      <c r="D32" s="104"/>
      <c r="E32" s="104"/>
      <c r="F32" s="104"/>
      <c r="G32" s="105"/>
      <c r="H32" s="62"/>
    </row>
    <row r="33" spans="1:8" s="63" customFormat="1" ht="17.25" customHeight="1" x14ac:dyDescent="0.25">
      <c r="A33" s="20"/>
      <c r="B33" s="81" t="s">
        <v>179</v>
      </c>
      <c r="C33" s="82"/>
      <c r="D33" s="82"/>
      <c r="E33" s="82"/>
      <c r="F33" s="82"/>
      <c r="G33" s="83"/>
      <c r="H33" s="62"/>
    </row>
    <row r="34" spans="1:8" s="63" customFormat="1" ht="73.5" customHeight="1" x14ac:dyDescent="0.25">
      <c r="A34" s="20"/>
      <c r="B34" s="9" t="s">
        <v>163</v>
      </c>
      <c r="C34" s="10" t="s">
        <v>12</v>
      </c>
      <c r="D34" s="10">
        <v>50</v>
      </c>
      <c r="E34" s="10">
        <v>48.3</v>
      </c>
      <c r="F34" s="30"/>
      <c r="G34" s="10">
        <v>-1</v>
      </c>
      <c r="H34" s="62"/>
    </row>
    <row r="35" spans="1:8" s="63" customFormat="1" ht="78.75" customHeight="1" x14ac:dyDescent="0.25">
      <c r="A35" s="20"/>
      <c r="B35" s="9" t="s">
        <v>164</v>
      </c>
      <c r="C35" s="10" t="s">
        <v>12</v>
      </c>
      <c r="D35" s="10">
        <v>100</v>
      </c>
      <c r="E35" s="10">
        <v>90</v>
      </c>
      <c r="F35" s="30"/>
      <c r="G35" s="10">
        <v>1</v>
      </c>
      <c r="H35" s="62"/>
    </row>
    <row r="36" spans="1:8" s="63" customFormat="1" ht="45.75" customHeight="1" x14ac:dyDescent="0.25">
      <c r="A36" s="20"/>
      <c r="B36" s="9" t="s">
        <v>165</v>
      </c>
      <c r="C36" s="10" t="s">
        <v>49</v>
      </c>
      <c r="D36" s="10">
        <v>15</v>
      </c>
      <c r="E36" s="10">
        <v>15</v>
      </c>
      <c r="F36" s="30"/>
      <c r="G36" s="10"/>
      <c r="H36" s="62"/>
    </row>
    <row r="37" spans="1:8" s="63" customFormat="1" ht="62.25" customHeight="1" x14ac:dyDescent="0.25">
      <c r="A37" s="20"/>
      <c r="B37" s="9" t="s">
        <v>166</v>
      </c>
      <c r="C37" s="10" t="s">
        <v>12</v>
      </c>
      <c r="D37" s="10">
        <v>15</v>
      </c>
      <c r="E37" s="10">
        <v>19</v>
      </c>
      <c r="F37" s="30"/>
      <c r="G37" s="10"/>
      <c r="H37" s="62"/>
    </row>
    <row r="38" spans="1:8" s="63" customFormat="1" ht="92.25" customHeight="1" x14ac:dyDescent="0.25">
      <c r="A38" s="20"/>
      <c r="B38" s="65" t="s">
        <v>167</v>
      </c>
      <c r="C38" s="45" t="s">
        <v>12</v>
      </c>
      <c r="D38" s="45" t="s">
        <v>168</v>
      </c>
      <c r="E38" s="45">
        <v>90</v>
      </c>
      <c r="F38" s="46"/>
      <c r="G38" s="45"/>
      <c r="H38" s="62"/>
    </row>
    <row r="39" spans="1:8" s="63" customFormat="1" ht="92.25" customHeight="1" x14ac:dyDescent="0.25">
      <c r="A39" s="9"/>
      <c r="B39" s="9" t="s">
        <v>169</v>
      </c>
      <c r="C39" s="10" t="s">
        <v>12</v>
      </c>
      <c r="D39" s="10"/>
      <c r="E39" s="10">
        <v>13</v>
      </c>
      <c r="F39" s="30"/>
      <c r="G39" s="10"/>
      <c r="H39" s="62"/>
    </row>
    <row r="40" spans="1:8" s="63" customFormat="1" ht="20.25" customHeight="1" x14ac:dyDescent="0.25">
      <c r="A40" s="20"/>
      <c r="B40" s="106" t="s">
        <v>178</v>
      </c>
      <c r="C40" s="107"/>
      <c r="D40" s="107"/>
      <c r="E40" s="107"/>
      <c r="F40" s="107"/>
      <c r="G40" s="108"/>
      <c r="H40" s="62"/>
    </row>
    <row r="41" spans="1:8" s="63" customFormat="1" ht="63" customHeight="1" x14ac:dyDescent="0.25">
      <c r="A41" s="20"/>
      <c r="B41" s="15" t="s">
        <v>170</v>
      </c>
      <c r="C41" s="66" t="s">
        <v>12</v>
      </c>
      <c r="D41" s="66"/>
      <c r="E41" s="10">
        <v>11.5</v>
      </c>
      <c r="F41" s="66"/>
      <c r="G41" s="66"/>
      <c r="H41" s="62"/>
    </row>
    <row r="42" spans="1:8" s="63" customFormat="1" ht="93.75" customHeight="1" x14ac:dyDescent="0.25">
      <c r="A42" s="20"/>
      <c r="B42" s="9" t="s">
        <v>167</v>
      </c>
      <c r="C42" s="66" t="s">
        <v>12</v>
      </c>
      <c r="D42" s="45" t="s">
        <v>168</v>
      </c>
      <c r="E42" s="10">
        <v>90</v>
      </c>
      <c r="F42" s="30">
        <f>E42-'2013'!D43</f>
        <v>90</v>
      </c>
      <c r="G42" s="10">
        <v>1</v>
      </c>
      <c r="H42" s="62"/>
    </row>
    <row r="43" spans="1:8" s="63" customFormat="1" ht="46.5" customHeight="1" x14ac:dyDescent="0.25">
      <c r="A43" s="20"/>
      <c r="B43" s="9" t="s">
        <v>171</v>
      </c>
      <c r="C43" s="66" t="s">
        <v>12</v>
      </c>
      <c r="D43" s="45" t="s">
        <v>168</v>
      </c>
      <c r="E43" s="10">
        <v>92.7</v>
      </c>
      <c r="F43" s="30"/>
      <c r="G43" s="10"/>
      <c r="H43" s="62"/>
    </row>
    <row r="44" spans="1:8" s="63" customFormat="1" ht="35.25" customHeight="1" x14ac:dyDescent="0.25">
      <c r="A44" s="20"/>
      <c r="B44" s="9" t="s">
        <v>172</v>
      </c>
      <c r="C44" s="10" t="s">
        <v>49</v>
      </c>
      <c r="D44" s="10" t="s">
        <v>173</v>
      </c>
      <c r="E44" s="10">
        <v>15</v>
      </c>
      <c r="F44" s="30"/>
      <c r="G44" s="10"/>
      <c r="H44" s="62"/>
    </row>
    <row r="45" spans="1:8" s="63" customFormat="1" ht="93.75" customHeight="1" x14ac:dyDescent="0.25">
      <c r="A45" s="20"/>
      <c r="B45" s="9" t="s">
        <v>174</v>
      </c>
      <c r="C45" s="10" t="s">
        <v>12</v>
      </c>
      <c r="D45" s="10"/>
      <c r="E45" s="10">
        <v>0</v>
      </c>
      <c r="F45" s="30"/>
      <c r="G45" s="10"/>
      <c r="H45" s="62"/>
    </row>
    <row r="46" spans="1:8" s="63" customFormat="1" ht="61.5" customHeight="1" x14ac:dyDescent="0.25">
      <c r="A46" s="20"/>
      <c r="B46" s="9" t="s">
        <v>175</v>
      </c>
      <c r="C46" s="10" t="s">
        <v>12</v>
      </c>
      <c r="D46" s="10">
        <v>100</v>
      </c>
      <c r="E46" s="10">
        <v>115.4</v>
      </c>
      <c r="F46" s="30"/>
      <c r="G46" s="10"/>
      <c r="H46" s="62"/>
    </row>
    <row r="47" spans="1:8" s="63" customFormat="1" ht="105.75" customHeight="1" x14ac:dyDescent="0.25">
      <c r="A47" s="20"/>
      <c r="B47" s="9" t="s">
        <v>176</v>
      </c>
      <c r="C47" s="10" t="s">
        <v>12</v>
      </c>
      <c r="D47" s="45" t="s">
        <v>177</v>
      </c>
      <c r="E47" s="10">
        <v>6</v>
      </c>
      <c r="F47" s="30"/>
      <c r="G47" s="10"/>
      <c r="H47" s="62"/>
    </row>
    <row r="48" spans="1:8" s="63" customFormat="1" ht="20.25" customHeight="1" x14ac:dyDescent="0.25">
      <c r="A48" s="20"/>
      <c r="B48" s="81" t="s">
        <v>180</v>
      </c>
      <c r="C48" s="82"/>
      <c r="D48" s="82"/>
      <c r="E48" s="82"/>
      <c r="F48" s="82"/>
      <c r="G48" s="83"/>
      <c r="H48" s="62"/>
    </row>
    <row r="49" spans="1:8" s="63" customFormat="1" ht="76.5" customHeight="1" x14ac:dyDescent="0.25">
      <c r="A49" s="20"/>
      <c r="B49" s="9" t="s">
        <v>181</v>
      </c>
      <c r="C49" s="10" t="s">
        <v>12</v>
      </c>
      <c r="D49" s="45" t="s">
        <v>182</v>
      </c>
      <c r="E49" s="10">
        <v>46</v>
      </c>
      <c r="F49" s="30">
        <f>E49-'2013'!D45</f>
        <v>-49.400000000000006</v>
      </c>
      <c r="G49" s="10">
        <v>0</v>
      </c>
      <c r="H49" s="62"/>
    </row>
    <row r="50" spans="1:8" s="63" customFormat="1" ht="77.25" customHeight="1" x14ac:dyDescent="0.25">
      <c r="A50" s="20"/>
      <c r="B50" s="9" t="s">
        <v>183</v>
      </c>
      <c r="C50" s="10" t="s">
        <v>12</v>
      </c>
      <c r="D50" s="45" t="s">
        <v>168</v>
      </c>
      <c r="E50" s="10">
        <v>86.4</v>
      </c>
      <c r="F50" s="30">
        <f>E50-'2013'!D46</f>
        <v>86.4</v>
      </c>
      <c r="G50" s="10">
        <v>1</v>
      </c>
      <c r="H50" s="62"/>
    </row>
    <row r="51" spans="1:8" s="63" customFormat="1" ht="88.5" customHeight="1" x14ac:dyDescent="0.25">
      <c r="A51" s="20"/>
      <c r="B51" s="9" t="s">
        <v>184</v>
      </c>
      <c r="C51" s="10" t="s">
        <v>12</v>
      </c>
      <c r="D51" s="45">
        <v>20</v>
      </c>
      <c r="E51" s="10">
        <v>25.2</v>
      </c>
      <c r="F51" s="30"/>
      <c r="G51" s="10"/>
      <c r="H51" s="62"/>
    </row>
    <row r="52" spans="1:8" s="63" customFormat="1" ht="88.5" customHeight="1" x14ac:dyDescent="0.25">
      <c r="A52" s="20"/>
      <c r="B52" s="9" t="s">
        <v>185</v>
      </c>
      <c r="C52" s="10" t="s">
        <v>12</v>
      </c>
      <c r="D52" s="10">
        <v>7</v>
      </c>
      <c r="E52" s="10">
        <v>7</v>
      </c>
      <c r="F52" s="30"/>
      <c r="G52" s="10"/>
      <c r="H52" s="62"/>
    </row>
    <row r="53" spans="1:8" s="63" customFormat="1" ht="61.5" customHeight="1" x14ac:dyDescent="0.25">
      <c r="A53" s="20"/>
      <c r="B53" s="9" t="s">
        <v>186</v>
      </c>
      <c r="C53" s="10" t="s">
        <v>12</v>
      </c>
      <c r="D53" s="10">
        <v>1</v>
      </c>
      <c r="E53" s="10">
        <v>1.2</v>
      </c>
      <c r="F53" s="30"/>
      <c r="G53" s="10"/>
      <c r="H53" s="62"/>
    </row>
    <row r="54" spans="1:8" s="63" customFormat="1" ht="15" customHeight="1" x14ac:dyDescent="0.25">
      <c r="A54" s="20"/>
      <c r="B54" s="81" t="s">
        <v>187</v>
      </c>
      <c r="C54" s="82"/>
      <c r="D54" s="82"/>
      <c r="E54" s="82"/>
      <c r="F54" s="82"/>
      <c r="G54" s="83"/>
      <c r="H54" s="62"/>
    </row>
    <row r="55" spans="1:8" s="63" customFormat="1" ht="45.75" customHeight="1" x14ac:dyDescent="0.25">
      <c r="A55" s="20"/>
      <c r="B55" s="9" t="s">
        <v>188</v>
      </c>
      <c r="C55" s="10" t="s">
        <v>189</v>
      </c>
      <c r="D55" s="10">
        <v>5</v>
      </c>
      <c r="E55" s="10">
        <v>5</v>
      </c>
      <c r="F55" s="30">
        <f>E55-'2013'!D48</f>
        <v>0</v>
      </c>
      <c r="G55" s="10">
        <v>0</v>
      </c>
      <c r="H55" s="62"/>
    </row>
    <row r="56" spans="1:8" s="63" customFormat="1" ht="30.75" customHeight="1" x14ac:dyDescent="0.25">
      <c r="A56" s="20"/>
      <c r="B56" s="9" t="s">
        <v>190</v>
      </c>
      <c r="C56" s="10" t="s">
        <v>103</v>
      </c>
      <c r="D56" s="10">
        <v>0</v>
      </c>
      <c r="E56" s="10">
        <v>0</v>
      </c>
      <c r="F56" s="30">
        <f>E56-'2013'!D49</f>
        <v>0</v>
      </c>
      <c r="G56" s="10">
        <v>0</v>
      </c>
      <c r="H56" s="62"/>
    </row>
    <row r="57" spans="1:8" s="63" customFormat="1" ht="17.25" customHeight="1" x14ac:dyDescent="0.25">
      <c r="A57" s="20"/>
      <c r="B57" s="61" t="s">
        <v>19</v>
      </c>
      <c r="C57" s="22"/>
      <c r="D57" s="22"/>
      <c r="E57" s="22"/>
      <c r="F57" s="39"/>
      <c r="G57" s="22">
        <v>3</v>
      </c>
      <c r="H57" s="62"/>
    </row>
    <row r="58" spans="1:8" s="63" customFormat="1" ht="28.5" customHeight="1" x14ac:dyDescent="0.25">
      <c r="A58" s="20"/>
      <c r="B58" s="109" t="s">
        <v>191</v>
      </c>
      <c r="C58" s="110"/>
      <c r="D58" s="110"/>
      <c r="E58" s="110"/>
      <c r="F58" s="110"/>
      <c r="G58" s="110"/>
      <c r="H58" s="62"/>
    </row>
    <row r="59" spans="1:8" s="63" customFormat="1" ht="47.25" customHeight="1" x14ac:dyDescent="0.25">
      <c r="A59" s="20"/>
      <c r="B59" s="67" t="s">
        <v>192</v>
      </c>
      <c r="C59" s="53" t="s">
        <v>12</v>
      </c>
      <c r="D59" s="53">
        <v>20</v>
      </c>
      <c r="E59" s="53">
        <v>43.9</v>
      </c>
      <c r="F59" s="54"/>
      <c r="G59" s="53"/>
      <c r="H59" s="62"/>
    </row>
    <row r="60" spans="1:8" s="63" customFormat="1" ht="19.5" customHeight="1" x14ac:dyDescent="0.25">
      <c r="A60" s="20"/>
      <c r="B60" s="67" t="s">
        <v>193</v>
      </c>
      <c r="C60" s="53" t="s">
        <v>12</v>
      </c>
      <c r="D60" s="53">
        <v>50</v>
      </c>
      <c r="E60" s="53">
        <v>45</v>
      </c>
      <c r="F60" s="54"/>
      <c r="G60" s="53"/>
      <c r="H60" s="62"/>
    </row>
    <row r="61" spans="1:8" s="63" customFormat="1" ht="28.5" customHeight="1" x14ac:dyDescent="0.25">
      <c r="A61" s="20"/>
      <c r="B61" s="67" t="s">
        <v>194</v>
      </c>
      <c r="C61" s="53" t="s">
        <v>12</v>
      </c>
      <c r="D61" s="53">
        <v>100</v>
      </c>
      <c r="E61" s="53">
        <v>100</v>
      </c>
      <c r="F61" s="54"/>
      <c r="G61" s="53"/>
      <c r="H61" s="62"/>
    </row>
    <row r="62" spans="1:8" s="63" customFormat="1" ht="28.5" customHeight="1" x14ac:dyDescent="0.25">
      <c r="A62" s="20"/>
      <c r="B62" s="67" t="s">
        <v>195</v>
      </c>
      <c r="C62" s="53" t="s">
        <v>12</v>
      </c>
      <c r="D62" s="53">
        <v>5</v>
      </c>
      <c r="E62" s="53">
        <v>0</v>
      </c>
      <c r="F62" s="54"/>
      <c r="G62" s="53"/>
      <c r="H62" s="62"/>
    </row>
    <row r="63" spans="1:8" s="63" customFormat="1" ht="16.5" customHeight="1" x14ac:dyDescent="0.25">
      <c r="A63" s="20"/>
      <c r="B63" s="67" t="s">
        <v>196</v>
      </c>
      <c r="C63" s="53" t="s">
        <v>12</v>
      </c>
      <c r="D63" s="53">
        <v>100</v>
      </c>
      <c r="E63" s="53">
        <v>100</v>
      </c>
      <c r="F63" s="54"/>
      <c r="G63" s="53"/>
      <c r="H63" s="62"/>
    </row>
    <row r="64" spans="1:8" s="63" customFormat="1" ht="48" customHeight="1" x14ac:dyDescent="0.25">
      <c r="A64" s="20"/>
      <c r="B64" s="67" t="s">
        <v>197</v>
      </c>
      <c r="C64" s="53" t="s">
        <v>12</v>
      </c>
      <c r="D64" s="53">
        <v>50</v>
      </c>
      <c r="E64" s="53">
        <v>60</v>
      </c>
      <c r="F64" s="54"/>
      <c r="G64" s="53"/>
      <c r="H64" s="62"/>
    </row>
    <row r="65" spans="1:8" s="63" customFormat="1" ht="32.25" customHeight="1" x14ac:dyDescent="0.25">
      <c r="A65" s="20"/>
      <c r="B65" s="67" t="s">
        <v>198</v>
      </c>
      <c r="C65" s="53" t="s">
        <v>12</v>
      </c>
      <c r="D65" s="53">
        <v>10</v>
      </c>
      <c r="E65" s="53">
        <v>13.3</v>
      </c>
      <c r="F65" s="54"/>
      <c r="G65" s="53"/>
      <c r="H65" s="62"/>
    </row>
    <row r="66" spans="1:8" s="63" customFormat="1" ht="47.25" customHeight="1" x14ac:dyDescent="0.25">
      <c r="A66" s="20"/>
      <c r="B66" s="67" t="s">
        <v>199</v>
      </c>
      <c r="C66" s="53" t="s">
        <v>12</v>
      </c>
      <c r="D66" s="53">
        <v>80</v>
      </c>
      <c r="E66" s="53">
        <v>85.6</v>
      </c>
      <c r="F66" s="54"/>
      <c r="G66" s="53"/>
      <c r="H66" s="62"/>
    </row>
    <row r="67" spans="1:8" s="63" customFormat="1" ht="29.25" customHeight="1" x14ac:dyDescent="0.25">
      <c r="A67" s="20"/>
      <c r="B67" s="67" t="s">
        <v>200</v>
      </c>
      <c r="C67" s="53" t="s">
        <v>12</v>
      </c>
      <c r="D67" s="53">
        <v>10</v>
      </c>
      <c r="E67" s="53">
        <v>0</v>
      </c>
      <c r="F67" s="54"/>
      <c r="G67" s="53"/>
      <c r="H67" s="62"/>
    </row>
    <row r="68" spans="1:8" s="63" customFormat="1" ht="31.5" customHeight="1" x14ac:dyDescent="0.25">
      <c r="A68" s="20"/>
      <c r="B68" s="111" t="s">
        <v>201</v>
      </c>
      <c r="C68" s="112"/>
      <c r="D68" s="112"/>
      <c r="E68" s="112"/>
      <c r="F68" s="112"/>
      <c r="G68" s="113"/>
      <c r="H68" s="62"/>
    </row>
    <row r="69" spans="1:8" s="63" customFormat="1" ht="45.75" customHeight="1" x14ac:dyDescent="0.25">
      <c r="A69" s="20"/>
      <c r="B69" s="67" t="s">
        <v>202</v>
      </c>
      <c r="C69" s="23" t="s">
        <v>12</v>
      </c>
      <c r="D69" s="23" t="s">
        <v>203</v>
      </c>
      <c r="E69" s="23">
        <v>61</v>
      </c>
      <c r="F69" s="23"/>
      <c r="G69" s="23"/>
      <c r="H69" s="62"/>
    </row>
    <row r="70" spans="1:8" s="63" customFormat="1" ht="63.75" customHeight="1" x14ac:dyDescent="0.25">
      <c r="A70" s="20"/>
      <c r="B70" s="67" t="s">
        <v>204</v>
      </c>
      <c r="C70" s="23" t="s">
        <v>12</v>
      </c>
      <c r="D70" s="23" t="s">
        <v>205</v>
      </c>
      <c r="E70" s="23">
        <v>0</v>
      </c>
      <c r="F70" s="23"/>
      <c r="G70" s="23"/>
      <c r="H70" s="62"/>
    </row>
    <row r="71" spans="1:8" s="63" customFormat="1" ht="63.75" customHeight="1" x14ac:dyDescent="0.25">
      <c r="A71" s="20"/>
      <c r="B71" s="67" t="s">
        <v>206</v>
      </c>
      <c r="C71" s="68" t="s">
        <v>12</v>
      </c>
      <c r="D71" s="23" t="s">
        <v>207</v>
      </c>
      <c r="E71" s="68">
        <v>87</v>
      </c>
      <c r="F71" s="68"/>
      <c r="G71" s="68"/>
      <c r="H71" s="62"/>
    </row>
    <row r="72" spans="1:8" s="63" customFormat="1" ht="45.75" customHeight="1" x14ac:dyDescent="0.25">
      <c r="A72" s="20"/>
      <c r="B72" s="67" t="s">
        <v>208</v>
      </c>
      <c r="C72" s="68" t="s">
        <v>12</v>
      </c>
      <c r="D72" s="68" t="s">
        <v>168</v>
      </c>
      <c r="E72" s="68">
        <v>100</v>
      </c>
      <c r="F72" s="68"/>
      <c r="G72" s="68"/>
      <c r="H72" s="62"/>
    </row>
    <row r="73" spans="1:8" s="63" customFormat="1" ht="46.5" customHeight="1" x14ac:dyDescent="0.25">
      <c r="A73" s="20"/>
      <c r="B73" s="9" t="s">
        <v>209</v>
      </c>
      <c r="C73" s="56" t="s">
        <v>49</v>
      </c>
      <c r="D73" s="68" t="s">
        <v>210</v>
      </c>
      <c r="E73" s="56">
        <v>2559</v>
      </c>
      <c r="F73" s="57"/>
      <c r="G73" s="56"/>
      <c r="H73" s="62"/>
    </row>
    <row r="74" spans="1:8" s="63" customFormat="1" ht="17.25" customHeight="1" x14ac:dyDescent="0.25">
      <c r="A74" s="20">
        <v>9</v>
      </c>
      <c r="B74" s="75" t="s">
        <v>36</v>
      </c>
      <c r="C74" s="76"/>
      <c r="D74" s="76"/>
      <c r="E74" s="76"/>
      <c r="F74" s="76"/>
      <c r="G74" s="77"/>
      <c r="H74" s="62"/>
    </row>
    <row r="75" spans="1:8" s="63" customFormat="1" ht="31.5" customHeight="1" x14ac:dyDescent="0.25">
      <c r="A75" s="20"/>
      <c r="B75" s="9" t="s">
        <v>52</v>
      </c>
      <c r="C75" s="10" t="s">
        <v>49</v>
      </c>
      <c r="D75" s="10">
        <v>6</v>
      </c>
      <c r="E75" s="10">
        <v>1</v>
      </c>
      <c r="F75" s="10">
        <v>-3</v>
      </c>
      <c r="G75" s="10">
        <v>-1</v>
      </c>
      <c r="H75" s="62"/>
    </row>
    <row r="76" spans="1:8" s="63" customFormat="1" ht="30.75" customHeight="1" x14ac:dyDescent="0.25">
      <c r="A76" s="20"/>
      <c r="B76" s="9" t="s">
        <v>53</v>
      </c>
      <c r="C76" s="10" t="s">
        <v>23</v>
      </c>
      <c r="D76" s="10">
        <v>8</v>
      </c>
      <c r="E76" s="10">
        <v>9</v>
      </c>
      <c r="F76" s="10">
        <v>1</v>
      </c>
      <c r="G76" s="10">
        <v>1</v>
      </c>
      <c r="H76" s="62"/>
    </row>
    <row r="77" spans="1:8" s="63" customFormat="1" ht="18" customHeight="1" x14ac:dyDescent="0.25">
      <c r="A77" s="20"/>
      <c r="B77" s="61" t="s">
        <v>19</v>
      </c>
      <c r="C77" s="22"/>
      <c r="D77" s="22"/>
      <c r="E77" s="22"/>
      <c r="F77" s="22"/>
      <c r="G77" s="22">
        <v>0</v>
      </c>
      <c r="H77" s="62"/>
    </row>
    <row r="78" spans="1:8" s="63" customFormat="1" ht="17.25" customHeight="1" x14ac:dyDescent="0.25">
      <c r="A78" s="20">
        <v>10</v>
      </c>
      <c r="B78" s="87" t="s">
        <v>37</v>
      </c>
      <c r="C78" s="88"/>
      <c r="D78" s="88"/>
      <c r="E78" s="88"/>
      <c r="F78" s="88"/>
      <c r="G78" s="88"/>
      <c r="H78" s="62"/>
    </row>
    <row r="79" spans="1:8" s="63" customFormat="1" ht="34.5" customHeight="1" x14ac:dyDescent="0.25">
      <c r="A79" s="20"/>
      <c r="B79" s="9" t="s">
        <v>135</v>
      </c>
      <c r="C79" s="23" t="s">
        <v>55</v>
      </c>
      <c r="D79" s="23" t="s">
        <v>137</v>
      </c>
      <c r="E79" s="23" t="s">
        <v>136</v>
      </c>
      <c r="F79" s="23" t="s">
        <v>138</v>
      </c>
      <c r="G79" s="23">
        <v>1</v>
      </c>
      <c r="H79" s="62"/>
    </row>
    <row r="80" spans="1:8" s="63" customFormat="1" ht="18" customHeight="1" x14ac:dyDescent="0.25">
      <c r="A80" s="20"/>
      <c r="B80" s="61" t="s">
        <v>19</v>
      </c>
      <c r="C80" s="22"/>
      <c r="D80" s="22"/>
      <c r="E80" s="22"/>
      <c r="F80" s="22"/>
      <c r="G80" s="22">
        <v>1</v>
      </c>
      <c r="H80" s="62"/>
    </row>
    <row r="81" spans="1:8" s="63" customFormat="1" ht="17.25" customHeight="1" x14ac:dyDescent="0.25">
      <c r="A81" s="20">
        <v>11</v>
      </c>
      <c r="B81" s="75" t="s">
        <v>38</v>
      </c>
      <c r="C81" s="76"/>
      <c r="D81" s="76"/>
      <c r="E81" s="76"/>
      <c r="F81" s="76"/>
      <c r="G81" s="77"/>
      <c r="H81" s="62"/>
    </row>
    <row r="82" spans="1:8" s="63" customFormat="1" ht="30.75" customHeight="1" x14ac:dyDescent="0.25">
      <c r="A82" s="20"/>
      <c r="B82" s="9" t="s">
        <v>56</v>
      </c>
      <c r="C82" s="10" t="s">
        <v>57</v>
      </c>
      <c r="D82" s="10">
        <v>6</v>
      </c>
      <c r="E82" s="10">
        <v>8</v>
      </c>
      <c r="F82" s="10">
        <f>E82-'2013'!D59</f>
        <v>1</v>
      </c>
      <c r="G82" s="10">
        <v>1</v>
      </c>
      <c r="H82" s="62"/>
    </row>
    <row r="83" spans="1:8" s="63" customFormat="1" ht="18.75" customHeight="1" x14ac:dyDescent="0.25">
      <c r="A83" s="20"/>
      <c r="B83" s="61" t="s">
        <v>19</v>
      </c>
      <c r="C83" s="22"/>
      <c r="D83" s="22"/>
      <c r="E83" s="22"/>
      <c r="F83" s="22"/>
      <c r="G83" s="22">
        <v>1</v>
      </c>
      <c r="H83" s="62"/>
    </row>
    <row r="84" spans="1:8" s="63" customFormat="1" ht="31.5" customHeight="1" x14ac:dyDescent="0.25">
      <c r="A84" s="20">
        <v>12</v>
      </c>
      <c r="B84" s="75" t="s">
        <v>140</v>
      </c>
      <c r="C84" s="76"/>
      <c r="D84" s="76"/>
      <c r="E84" s="76"/>
      <c r="F84" s="76"/>
      <c r="G84" s="77"/>
      <c r="H84" s="62"/>
    </row>
    <row r="85" spans="1:8" s="63" customFormat="1" ht="31.5" customHeight="1" x14ac:dyDescent="0.25">
      <c r="A85" s="20"/>
      <c r="B85" s="9" t="s">
        <v>90</v>
      </c>
      <c r="C85" s="10" t="s">
        <v>65</v>
      </c>
      <c r="D85" s="10">
        <v>11</v>
      </c>
      <c r="E85" s="10">
        <v>240.60900000000001</v>
      </c>
      <c r="F85" s="10">
        <f>E85-'2015'!E90</f>
        <v>240.60900000000001</v>
      </c>
      <c r="G85" s="10">
        <v>1</v>
      </c>
      <c r="H85" s="62"/>
    </row>
    <row r="86" spans="1:8" s="63" customFormat="1" ht="17.25" customHeight="1" x14ac:dyDescent="0.25">
      <c r="A86" s="20"/>
      <c r="B86" s="61" t="s">
        <v>19</v>
      </c>
      <c r="C86" s="22"/>
      <c r="D86" s="22"/>
      <c r="E86" s="22"/>
      <c r="F86" s="22"/>
      <c r="G86" s="22">
        <f>G85</f>
        <v>1</v>
      </c>
      <c r="H86" s="62"/>
    </row>
    <row r="87" spans="1:8" s="63" customFormat="1" ht="28.5" customHeight="1" x14ac:dyDescent="0.25">
      <c r="A87" s="20">
        <v>13</v>
      </c>
      <c r="B87" s="75" t="s">
        <v>40</v>
      </c>
      <c r="C87" s="76"/>
      <c r="D87" s="76"/>
      <c r="E87" s="76"/>
      <c r="F87" s="76"/>
      <c r="G87" s="77"/>
      <c r="H87" s="62"/>
    </row>
    <row r="88" spans="1:8" s="63" customFormat="1" ht="45.75" customHeight="1" x14ac:dyDescent="0.25">
      <c r="A88" s="20"/>
      <c r="B88" s="9" t="s">
        <v>81</v>
      </c>
      <c r="C88" s="10" t="s">
        <v>23</v>
      </c>
      <c r="D88" s="10">
        <v>10000</v>
      </c>
      <c r="E88" s="10">
        <v>0</v>
      </c>
      <c r="F88" s="10">
        <f>E88-'2015'!E93</f>
        <v>0</v>
      </c>
      <c r="G88" s="10">
        <v>-1</v>
      </c>
      <c r="H88" s="62"/>
    </row>
    <row r="89" spans="1:8" s="63" customFormat="1" ht="17.25" customHeight="1" x14ac:dyDescent="0.25">
      <c r="A89" s="20"/>
      <c r="B89" s="61" t="s">
        <v>19</v>
      </c>
      <c r="C89" s="22"/>
      <c r="D89" s="22"/>
      <c r="E89" s="22"/>
      <c r="F89" s="22"/>
      <c r="G89" s="22">
        <f>G88</f>
        <v>-1</v>
      </c>
      <c r="H89" s="62"/>
    </row>
    <row r="90" spans="1:8" s="63" customFormat="1" ht="17.25" customHeight="1" x14ac:dyDescent="0.25">
      <c r="A90" s="20">
        <v>14</v>
      </c>
      <c r="B90" s="75" t="s">
        <v>41</v>
      </c>
      <c r="C90" s="76"/>
      <c r="D90" s="76"/>
      <c r="E90" s="76"/>
      <c r="F90" s="76"/>
      <c r="G90" s="77"/>
      <c r="H90" s="62"/>
    </row>
    <row r="91" spans="1:8" s="63" customFormat="1" ht="81" customHeight="1" x14ac:dyDescent="0.25">
      <c r="A91" s="20"/>
      <c r="B91" s="64" t="s">
        <v>66</v>
      </c>
      <c r="C91" s="10" t="s">
        <v>23</v>
      </c>
      <c r="D91" s="10" t="s">
        <v>69</v>
      </c>
      <c r="E91" s="10">
        <v>2</v>
      </c>
      <c r="F91" s="10">
        <f>E91-'2013'!D68</f>
        <v>-9</v>
      </c>
      <c r="G91" s="10">
        <v>-1</v>
      </c>
      <c r="H91" s="62"/>
    </row>
    <row r="92" spans="1:8" s="63" customFormat="1" ht="92.25" customHeight="1" x14ac:dyDescent="0.25">
      <c r="A92" s="20"/>
      <c r="B92" s="64" t="s">
        <v>64</v>
      </c>
      <c r="C92" s="10" t="s">
        <v>49</v>
      </c>
      <c r="D92" s="10" t="s">
        <v>70</v>
      </c>
      <c r="E92" s="10">
        <v>95</v>
      </c>
      <c r="F92" s="10">
        <f>E92-'2013'!D69</f>
        <v>25</v>
      </c>
      <c r="G92" s="10">
        <v>1</v>
      </c>
      <c r="H92" s="62"/>
    </row>
    <row r="93" spans="1:8" s="63" customFormat="1" ht="21.75" customHeight="1" x14ac:dyDescent="0.25">
      <c r="A93" s="20"/>
      <c r="B93" s="61" t="s">
        <v>19</v>
      </c>
      <c r="C93" s="22"/>
      <c r="D93" s="22"/>
      <c r="E93" s="22"/>
      <c r="F93" s="22"/>
      <c r="G93" s="22">
        <f>G91+G92</f>
        <v>0</v>
      </c>
      <c r="H93" s="62"/>
    </row>
    <row r="94" spans="1:8" s="63" customFormat="1" ht="17.25" customHeight="1" x14ac:dyDescent="0.25">
      <c r="A94" s="20">
        <v>15</v>
      </c>
      <c r="B94" s="75" t="s">
        <v>117</v>
      </c>
      <c r="C94" s="76"/>
      <c r="D94" s="76"/>
      <c r="E94" s="76"/>
      <c r="F94" s="76"/>
      <c r="G94" s="77"/>
      <c r="H94" s="62"/>
    </row>
    <row r="95" spans="1:8" ht="50.25" customHeight="1" x14ac:dyDescent="0.25">
      <c r="B95" s="9" t="s">
        <v>133</v>
      </c>
      <c r="C95" s="10" t="s">
        <v>47</v>
      </c>
      <c r="D95" s="10">
        <v>5</v>
      </c>
      <c r="E95" s="10">
        <v>211</v>
      </c>
      <c r="F95" s="10">
        <f>'2015'!E100-'2016'!E96</f>
        <v>-171</v>
      </c>
      <c r="G95" s="10">
        <v>1</v>
      </c>
      <c r="H95" s="60"/>
    </row>
    <row r="96" spans="1:8" ht="46.5" customHeight="1" x14ac:dyDescent="0.25">
      <c r="B96" s="9" t="s">
        <v>134</v>
      </c>
      <c r="C96" s="10" t="s">
        <v>47</v>
      </c>
      <c r="D96" s="10">
        <v>10</v>
      </c>
      <c r="E96" s="10">
        <v>62</v>
      </c>
      <c r="F96" s="10">
        <f>'2015'!E101-'2016'!E97</f>
        <v>-62</v>
      </c>
      <c r="G96" s="10">
        <v>1</v>
      </c>
      <c r="H96" s="60"/>
    </row>
    <row r="97" spans="1:8" ht="17.25" customHeight="1" x14ac:dyDescent="0.25">
      <c r="B97" s="61" t="s">
        <v>19</v>
      </c>
      <c r="C97" s="22"/>
      <c r="D97" s="22"/>
      <c r="E97" s="22"/>
      <c r="F97" s="22"/>
      <c r="G97" s="22">
        <v>2</v>
      </c>
      <c r="H97" s="60"/>
    </row>
    <row r="98" spans="1:8" s="63" customFormat="1" ht="32.25" customHeight="1" x14ac:dyDescent="0.25">
      <c r="A98" s="20">
        <v>16</v>
      </c>
      <c r="B98" s="75" t="s">
        <v>118</v>
      </c>
      <c r="C98" s="76"/>
      <c r="D98" s="76"/>
      <c r="E98" s="76"/>
      <c r="F98" s="76"/>
      <c r="G98" s="77"/>
      <c r="H98" s="62"/>
    </row>
    <row r="99" spans="1:8" ht="50.25" customHeight="1" x14ac:dyDescent="0.25">
      <c r="B99" s="9" t="s">
        <v>79</v>
      </c>
      <c r="C99" s="10" t="s">
        <v>12</v>
      </c>
      <c r="D99" s="10">
        <v>5</v>
      </c>
      <c r="E99" s="10">
        <v>6</v>
      </c>
      <c r="F99" s="10">
        <f>E99-'2013'!D80</f>
        <v>0.79999999999999982</v>
      </c>
      <c r="G99" s="10">
        <v>1</v>
      </c>
      <c r="H99" s="60"/>
    </row>
    <row r="100" spans="1:8" ht="46.5" customHeight="1" x14ac:dyDescent="0.25">
      <c r="B100" s="9" t="s">
        <v>80</v>
      </c>
      <c r="C100" s="10" t="s">
        <v>12</v>
      </c>
      <c r="D100" s="10">
        <v>10</v>
      </c>
      <c r="E100" s="10">
        <v>40</v>
      </c>
      <c r="F100" s="10">
        <f>E100-'2013'!D81</f>
        <v>20.2</v>
      </c>
      <c r="G100" s="10">
        <v>1</v>
      </c>
      <c r="H100" s="60"/>
    </row>
    <row r="101" spans="1:8" ht="17.25" customHeight="1" x14ac:dyDescent="0.25">
      <c r="B101" s="61" t="s">
        <v>19</v>
      </c>
      <c r="C101" s="22"/>
      <c r="D101" s="22"/>
      <c r="E101" s="22"/>
      <c r="F101" s="22"/>
      <c r="G101" s="22">
        <v>2</v>
      </c>
      <c r="H101" s="60"/>
    </row>
    <row r="102" spans="1:8" s="63" customFormat="1" ht="32.25" customHeight="1" x14ac:dyDescent="0.25">
      <c r="A102" s="20">
        <v>17</v>
      </c>
      <c r="B102" s="75" t="s">
        <v>42</v>
      </c>
      <c r="C102" s="76"/>
      <c r="D102" s="76"/>
      <c r="E102" s="76"/>
      <c r="F102" s="76"/>
      <c r="G102" s="77"/>
      <c r="H102" s="62"/>
    </row>
    <row r="103" spans="1:8" ht="33" customHeight="1" x14ac:dyDescent="0.25">
      <c r="B103" s="9" t="s">
        <v>146</v>
      </c>
      <c r="C103" s="10" t="s">
        <v>147</v>
      </c>
      <c r="D103" s="10">
        <v>5</v>
      </c>
      <c r="E103" s="10">
        <v>10</v>
      </c>
      <c r="F103" s="10"/>
      <c r="G103" s="10">
        <v>1</v>
      </c>
      <c r="H103" s="60"/>
    </row>
    <row r="104" spans="1:8" ht="29.25" customHeight="1" x14ac:dyDescent="0.25">
      <c r="B104" s="9" t="s">
        <v>148</v>
      </c>
      <c r="C104" s="10" t="s">
        <v>65</v>
      </c>
      <c r="D104" s="10">
        <v>0.5</v>
      </c>
      <c r="E104" s="10">
        <v>0.32300000000000001</v>
      </c>
      <c r="F104" s="10"/>
      <c r="G104" s="10">
        <v>1</v>
      </c>
      <c r="H104" s="60"/>
    </row>
    <row r="105" spans="1:8" ht="17.25" customHeight="1" x14ac:dyDescent="0.25">
      <c r="B105" s="61" t="s">
        <v>19</v>
      </c>
      <c r="C105" s="22"/>
      <c r="D105" s="22"/>
      <c r="E105" s="22"/>
      <c r="F105" s="22"/>
      <c r="G105" s="22">
        <f>G103+G104</f>
        <v>2</v>
      </c>
      <c r="H105" s="60"/>
    </row>
    <row r="106" spans="1:8" s="63" customFormat="1" ht="32.25" customHeight="1" x14ac:dyDescent="0.25">
      <c r="A106" s="20">
        <v>18</v>
      </c>
      <c r="B106" s="75" t="s">
        <v>149</v>
      </c>
      <c r="C106" s="76"/>
      <c r="D106" s="76"/>
      <c r="E106" s="76"/>
      <c r="F106" s="76"/>
      <c r="G106" s="77"/>
      <c r="H106" s="62"/>
    </row>
    <row r="107" spans="1:8" ht="31.5" customHeight="1" x14ac:dyDescent="0.25">
      <c r="B107" s="9" t="s">
        <v>150</v>
      </c>
      <c r="C107" s="10" t="s">
        <v>147</v>
      </c>
      <c r="D107" s="10">
        <v>2600</v>
      </c>
      <c r="E107" s="10">
        <v>12973</v>
      </c>
      <c r="F107" s="30"/>
      <c r="G107" s="10">
        <v>1</v>
      </c>
      <c r="H107" s="60"/>
    </row>
    <row r="108" spans="1:8" ht="32.25" customHeight="1" x14ac:dyDescent="0.25">
      <c r="B108" s="9" t="s">
        <v>151</v>
      </c>
      <c r="C108" s="10" t="s">
        <v>152</v>
      </c>
      <c r="D108" s="10">
        <v>50</v>
      </c>
      <c r="E108" s="10">
        <v>90</v>
      </c>
      <c r="F108" s="30"/>
      <c r="G108" s="10">
        <v>1</v>
      </c>
      <c r="H108" s="60"/>
    </row>
    <row r="109" spans="1:8" ht="48" customHeight="1" x14ac:dyDescent="0.25">
      <c r="B109" s="9" t="s">
        <v>153</v>
      </c>
      <c r="C109" s="10" t="s">
        <v>154</v>
      </c>
      <c r="D109" s="10">
        <v>15</v>
      </c>
      <c r="E109" s="10">
        <v>15</v>
      </c>
      <c r="F109" s="30"/>
      <c r="G109" s="10">
        <v>1</v>
      </c>
      <c r="H109" s="60"/>
    </row>
    <row r="110" spans="1:8" ht="17.25" customHeight="1" x14ac:dyDescent="0.25">
      <c r="B110" s="61" t="s">
        <v>19</v>
      </c>
      <c r="C110" s="22"/>
      <c r="D110" s="22"/>
      <c r="E110" s="22"/>
      <c r="F110" s="39"/>
      <c r="G110" s="22">
        <v>3</v>
      </c>
      <c r="H110" s="60"/>
    </row>
  </sheetData>
  <mergeCells count="29">
    <mergeCell ref="B106:G106"/>
    <mergeCell ref="B24:G24"/>
    <mergeCell ref="B28:G28"/>
    <mergeCell ref="B32:G32"/>
    <mergeCell ref="B33:G33"/>
    <mergeCell ref="B40:G40"/>
    <mergeCell ref="B48:G48"/>
    <mergeCell ref="B54:G54"/>
    <mergeCell ref="B58:G58"/>
    <mergeCell ref="B68:G68"/>
    <mergeCell ref="B74:G74"/>
    <mergeCell ref="B78:G78"/>
    <mergeCell ref="B102:G102"/>
    <mergeCell ref="B84:G84"/>
    <mergeCell ref="B87:G87"/>
    <mergeCell ref="B90:G90"/>
    <mergeCell ref="B94:G94"/>
    <mergeCell ref="B98:G98"/>
    <mergeCell ref="B81:G81"/>
    <mergeCell ref="B1:G1"/>
    <mergeCell ref="B2:G2"/>
    <mergeCell ref="B3:B4"/>
    <mergeCell ref="C3:C4"/>
    <mergeCell ref="D3:G3"/>
    <mergeCell ref="B5:G5"/>
    <mergeCell ref="B9:G9"/>
    <mergeCell ref="B14:G14"/>
    <mergeCell ref="B18:G18"/>
    <mergeCell ref="B20:G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1"/>
  <sheetViews>
    <sheetView topLeftCell="B98" zoomScaleNormal="100" workbookViewId="0">
      <selection activeCell="B1" sqref="B1:G111"/>
    </sheetView>
  </sheetViews>
  <sheetFormatPr defaultColWidth="25.5703125" defaultRowHeight="15" x14ac:dyDescent="0.25"/>
  <cols>
    <col min="1" max="1" width="3.7109375" style="20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41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94" t="s">
        <v>144</v>
      </c>
      <c r="C1" s="94"/>
      <c r="D1" s="94"/>
      <c r="E1" s="94"/>
      <c r="F1" s="94"/>
      <c r="G1" s="94"/>
    </row>
    <row r="2" spans="1:8" x14ac:dyDescent="0.25">
      <c r="B2" s="95" t="s">
        <v>1</v>
      </c>
      <c r="C2" s="95"/>
      <c r="D2" s="95"/>
      <c r="E2" s="95"/>
      <c r="F2" s="95"/>
      <c r="G2" s="95"/>
    </row>
    <row r="3" spans="1:8" ht="15.75" customHeight="1" x14ac:dyDescent="0.25">
      <c r="B3" s="99" t="s">
        <v>2</v>
      </c>
      <c r="C3" s="99" t="s">
        <v>3</v>
      </c>
      <c r="D3" s="99" t="s">
        <v>4</v>
      </c>
      <c r="E3" s="99"/>
      <c r="F3" s="99"/>
      <c r="G3" s="99"/>
    </row>
    <row r="4" spans="1:8" ht="60" x14ac:dyDescent="0.25">
      <c r="B4" s="99"/>
      <c r="C4" s="99"/>
      <c r="D4" s="26" t="s">
        <v>5</v>
      </c>
      <c r="E4" s="26" t="s">
        <v>6</v>
      </c>
      <c r="F4" s="37" t="s">
        <v>145</v>
      </c>
      <c r="G4" s="26" t="s">
        <v>7</v>
      </c>
    </row>
    <row r="5" spans="1:8" ht="30" customHeight="1" x14ac:dyDescent="0.25">
      <c r="A5" s="20">
        <v>1</v>
      </c>
      <c r="B5" s="150" t="s">
        <v>141</v>
      </c>
      <c r="C5" s="159"/>
      <c r="D5" s="159"/>
      <c r="E5" s="159"/>
      <c r="F5" s="159"/>
      <c r="G5" s="160"/>
    </row>
    <row r="6" spans="1:8" ht="58.5" customHeight="1" x14ac:dyDescent="0.25">
      <c r="B6" s="2" t="s">
        <v>155</v>
      </c>
      <c r="C6" s="26" t="s">
        <v>47</v>
      </c>
      <c r="D6" s="26" t="s">
        <v>111</v>
      </c>
      <c r="E6" s="34">
        <v>555.62</v>
      </c>
      <c r="F6" s="30">
        <f>E6/'2015'!E6*100</f>
        <v>112.40997005745731</v>
      </c>
      <c r="G6" s="10">
        <v>1</v>
      </c>
      <c r="H6" s="18"/>
    </row>
    <row r="7" spans="1:8" ht="91.5" customHeight="1" x14ac:dyDescent="0.25">
      <c r="B7" s="2" t="s">
        <v>121</v>
      </c>
      <c r="C7" s="26" t="s">
        <v>12</v>
      </c>
      <c r="D7" s="26" t="s">
        <v>130</v>
      </c>
      <c r="E7" s="10">
        <v>41.8</v>
      </c>
      <c r="F7" s="30">
        <f>E7/'2015'!E7*100</f>
        <v>146.66666666666666</v>
      </c>
      <c r="G7" s="10">
        <v>1</v>
      </c>
      <c r="H7" s="18"/>
    </row>
    <row r="8" spans="1:8" ht="18.75" customHeight="1" x14ac:dyDescent="0.25">
      <c r="B8" s="3" t="s">
        <v>19</v>
      </c>
      <c r="C8" s="4"/>
      <c r="D8" s="4"/>
      <c r="E8" s="4"/>
      <c r="F8" s="38"/>
      <c r="G8" s="4">
        <f>G6+G7</f>
        <v>2</v>
      </c>
      <c r="H8" s="18"/>
    </row>
    <row r="9" spans="1:8" ht="17.25" customHeight="1" x14ac:dyDescent="0.25">
      <c r="A9" s="20">
        <v>2</v>
      </c>
      <c r="B9" s="150" t="s">
        <v>156</v>
      </c>
      <c r="C9" s="159"/>
      <c r="D9" s="159"/>
      <c r="E9" s="159"/>
      <c r="F9" s="159"/>
      <c r="G9" s="160"/>
      <c r="H9" s="18"/>
    </row>
    <row r="10" spans="1:8" ht="48.75" customHeight="1" x14ac:dyDescent="0.25">
      <c r="B10" s="2" t="s">
        <v>157</v>
      </c>
      <c r="C10" s="26" t="s">
        <v>12</v>
      </c>
      <c r="D10" s="26" t="s">
        <v>158</v>
      </c>
      <c r="E10" s="10">
        <v>28</v>
      </c>
      <c r="F10" s="30">
        <f>E10/'2015'!E10*100</f>
        <v>101.81818181818181</v>
      </c>
      <c r="G10" s="10">
        <v>1</v>
      </c>
      <c r="H10" s="18"/>
    </row>
    <row r="11" spans="1:8" ht="48.75" customHeight="1" x14ac:dyDescent="0.25">
      <c r="B11" s="2" t="s">
        <v>159</v>
      </c>
      <c r="C11" s="33" t="s">
        <v>12</v>
      </c>
      <c r="D11" s="33">
        <v>20.2</v>
      </c>
      <c r="E11" s="10">
        <v>22.8</v>
      </c>
      <c r="F11" s="30">
        <f>E11/'2015'!E11*100</f>
        <v>139.02439024390245</v>
      </c>
      <c r="G11" s="10">
        <v>1</v>
      </c>
      <c r="H11" s="18"/>
    </row>
    <row r="12" spans="1:8" ht="77.25" customHeight="1" x14ac:dyDescent="0.25">
      <c r="B12" s="2" t="s">
        <v>160</v>
      </c>
      <c r="C12" s="33" t="s">
        <v>12</v>
      </c>
      <c r="D12" s="33">
        <v>3.5</v>
      </c>
      <c r="E12" s="10">
        <v>1.9</v>
      </c>
      <c r="F12" s="30">
        <f>E12/'2015'!E12*100</f>
        <v>126.66666666666666</v>
      </c>
      <c r="G12" s="10">
        <v>1</v>
      </c>
      <c r="H12" s="18"/>
    </row>
    <row r="13" spans="1:8" ht="17.25" customHeight="1" x14ac:dyDescent="0.25">
      <c r="B13" s="3" t="s">
        <v>19</v>
      </c>
      <c r="C13" s="4"/>
      <c r="D13" s="4"/>
      <c r="E13" s="4"/>
      <c r="F13" s="38"/>
      <c r="G13" s="4">
        <f>G12+G11+G10</f>
        <v>3</v>
      </c>
      <c r="H13" s="18"/>
    </row>
    <row r="14" spans="1:8" ht="17.25" customHeight="1" x14ac:dyDescent="0.25">
      <c r="A14" s="20">
        <v>3</v>
      </c>
      <c r="B14" s="150" t="s">
        <v>32</v>
      </c>
      <c r="C14" s="159"/>
      <c r="D14" s="159"/>
      <c r="E14" s="159"/>
      <c r="F14" s="159"/>
      <c r="G14" s="160"/>
      <c r="H14" s="18"/>
    </row>
    <row r="15" spans="1:8" ht="47.25" customHeight="1" x14ac:dyDescent="0.25">
      <c r="B15" s="2" t="s">
        <v>60</v>
      </c>
      <c r="C15" s="26" t="s">
        <v>12</v>
      </c>
      <c r="D15" s="26">
        <v>70</v>
      </c>
      <c r="E15" s="10">
        <v>70</v>
      </c>
      <c r="F15" s="30">
        <f>E15/'2015'!E15*100</f>
        <v>100</v>
      </c>
      <c r="G15" s="10">
        <v>0</v>
      </c>
      <c r="H15" s="18"/>
    </row>
    <row r="16" spans="1:8" ht="31.5" customHeight="1" x14ac:dyDescent="0.25">
      <c r="B16" s="2" t="s">
        <v>61</v>
      </c>
      <c r="C16" s="26" t="s">
        <v>12</v>
      </c>
      <c r="D16" s="26">
        <v>45</v>
      </c>
      <c r="E16" s="10">
        <v>45</v>
      </c>
      <c r="F16" s="30">
        <f>E16/'2015'!E16*100</f>
        <v>100</v>
      </c>
      <c r="G16" s="10">
        <v>0</v>
      </c>
      <c r="H16" s="18"/>
    </row>
    <row r="17" spans="1:8" ht="17.25" customHeight="1" x14ac:dyDescent="0.25">
      <c r="B17" s="3" t="s">
        <v>19</v>
      </c>
      <c r="C17" s="4"/>
      <c r="D17" s="4"/>
      <c r="E17" s="22"/>
      <c r="F17" s="39"/>
      <c r="G17" s="22">
        <f>G16+G15</f>
        <v>0</v>
      </c>
      <c r="H17" s="18"/>
    </row>
    <row r="18" spans="1:8" ht="18.75" customHeight="1" x14ac:dyDescent="0.25">
      <c r="A18" s="20">
        <v>4</v>
      </c>
      <c r="B18" s="150" t="s">
        <v>215</v>
      </c>
      <c r="C18" s="159"/>
      <c r="D18" s="159"/>
      <c r="E18" s="159"/>
      <c r="F18" s="159"/>
      <c r="G18" s="160"/>
      <c r="H18" s="18"/>
    </row>
    <row r="19" spans="1:8" ht="29.25" customHeight="1" x14ac:dyDescent="0.25">
      <c r="B19" s="9" t="s">
        <v>59</v>
      </c>
      <c r="C19" s="26" t="s">
        <v>23</v>
      </c>
      <c r="D19" s="26">
        <v>650</v>
      </c>
      <c r="E19" s="10">
        <v>697</v>
      </c>
      <c r="F19" s="30">
        <f>E19/'2015'!E19*100</f>
        <v>40.476190476190474</v>
      </c>
      <c r="G19" s="10">
        <v>0</v>
      </c>
      <c r="H19" s="18"/>
    </row>
    <row r="20" spans="1:8" ht="17.25" customHeight="1" x14ac:dyDescent="0.25">
      <c r="B20" s="3" t="s">
        <v>19</v>
      </c>
      <c r="C20" s="4"/>
      <c r="D20" s="4"/>
      <c r="E20" s="22"/>
      <c r="F20" s="39"/>
      <c r="G20" s="22">
        <f>G19+G18</f>
        <v>0</v>
      </c>
      <c r="H20" s="18"/>
    </row>
    <row r="21" spans="1:8" ht="17.25" customHeight="1" x14ac:dyDescent="0.25">
      <c r="A21" s="20">
        <v>5</v>
      </c>
      <c r="B21" s="150" t="s">
        <v>213</v>
      </c>
      <c r="C21" s="159"/>
      <c r="D21" s="159"/>
      <c r="E21" s="159"/>
      <c r="F21" s="159"/>
      <c r="G21" s="160"/>
      <c r="H21" s="18"/>
    </row>
    <row r="22" spans="1:8" ht="42.75" customHeight="1" x14ac:dyDescent="0.25">
      <c r="B22" s="9" t="s">
        <v>62</v>
      </c>
      <c r="C22" s="26" t="s">
        <v>12</v>
      </c>
      <c r="D22" s="10">
        <v>20</v>
      </c>
      <c r="E22" s="10">
        <v>20</v>
      </c>
      <c r="F22" s="30">
        <f>E22/'2015'!E21*100</f>
        <v>100</v>
      </c>
      <c r="G22" s="10">
        <v>0</v>
      </c>
      <c r="H22" s="18"/>
    </row>
    <row r="23" spans="1:8" ht="42.75" customHeight="1" x14ac:dyDescent="0.25">
      <c r="B23" s="9" t="s">
        <v>63</v>
      </c>
      <c r="C23" s="26" t="s">
        <v>49</v>
      </c>
      <c r="D23" s="10">
        <v>174</v>
      </c>
      <c r="E23" s="10">
        <v>174</v>
      </c>
      <c r="F23" s="30">
        <f>E23/'2015'!E22*100</f>
        <v>100</v>
      </c>
      <c r="G23" s="10">
        <v>0</v>
      </c>
      <c r="H23" s="18"/>
    </row>
    <row r="24" spans="1:8" ht="18" customHeight="1" x14ac:dyDescent="0.25">
      <c r="B24" s="3" t="s">
        <v>19</v>
      </c>
      <c r="C24" s="4"/>
      <c r="D24" s="4"/>
      <c r="E24" s="22"/>
      <c r="F24" s="39"/>
      <c r="G24" s="22">
        <f>G23+G22</f>
        <v>0</v>
      </c>
      <c r="H24" s="18"/>
    </row>
    <row r="25" spans="1:8" ht="17.25" customHeight="1" x14ac:dyDescent="0.25">
      <c r="A25" s="20">
        <v>6</v>
      </c>
      <c r="B25" s="150" t="s">
        <v>34</v>
      </c>
      <c r="C25" s="159"/>
      <c r="D25" s="159"/>
      <c r="E25" s="159"/>
      <c r="F25" s="159"/>
      <c r="G25" s="160"/>
      <c r="H25" s="18"/>
    </row>
    <row r="26" spans="1:8" ht="57.75" customHeight="1" x14ac:dyDescent="0.25">
      <c r="B26" s="2" t="s">
        <v>127</v>
      </c>
      <c r="C26" s="26" t="s">
        <v>12</v>
      </c>
      <c r="D26" s="26">
        <v>1</v>
      </c>
      <c r="E26" s="10">
        <v>30</v>
      </c>
      <c r="F26" s="30">
        <f>E26/'2015'!E25*100</f>
        <v>100</v>
      </c>
      <c r="G26" s="10">
        <v>0</v>
      </c>
      <c r="H26" s="18"/>
    </row>
    <row r="27" spans="1:8" ht="31.5" customHeight="1" x14ac:dyDescent="0.25">
      <c r="B27" s="2" t="s">
        <v>44</v>
      </c>
      <c r="C27" s="26" t="s">
        <v>12</v>
      </c>
      <c r="D27" s="26">
        <v>1</v>
      </c>
      <c r="E27" s="10">
        <v>10</v>
      </c>
      <c r="F27" s="30">
        <f>E27/'2015'!E26*100</f>
        <v>100</v>
      </c>
      <c r="G27" s="10">
        <v>0</v>
      </c>
      <c r="H27" s="18"/>
    </row>
    <row r="28" spans="1:8" ht="21" customHeight="1" x14ac:dyDescent="0.25">
      <c r="B28" s="3" t="s">
        <v>19</v>
      </c>
      <c r="C28" s="4"/>
      <c r="D28" s="4"/>
      <c r="E28" s="22"/>
      <c r="F28" s="39"/>
      <c r="G28" s="22">
        <f>G26+G27</f>
        <v>0</v>
      </c>
      <c r="H28" s="18"/>
    </row>
    <row r="29" spans="1:8" s="6" customFormat="1" ht="17.25" customHeight="1" x14ac:dyDescent="0.25">
      <c r="A29" s="20">
        <v>7</v>
      </c>
      <c r="B29" s="150" t="s">
        <v>217</v>
      </c>
      <c r="C29" s="159"/>
      <c r="D29" s="159"/>
      <c r="E29" s="159"/>
      <c r="F29" s="159"/>
      <c r="G29" s="160"/>
      <c r="H29" s="5"/>
    </row>
    <row r="30" spans="1:8" s="6" customFormat="1" ht="32.25" customHeight="1" x14ac:dyDescent="0.25">
      <c r="A30" s="20"/>
      <c r="B30" s="2" t="s">
        <v>211</v>
      </c>
      <c r="C30" s="26" t="s">
        <v>12</v>
      </c>
      <c r="D30" s="26">
        <v>50</v>
      </c>
      <c r="E30" s="10">
        <v>50</v>
      </c>
      <c r="F30" s="30">
        <f>E30/'2015'!E29*100</f>
        <v>100</v>
      </c>
      <c r="G30" s="10">
        <v>0</v>
      </c>
      <c r="H30" s="5"/>
    </row>
    <row r="31" spans="1:8" s="6" customFormat="1" ht="87.75" customHeight="1" x14ac:dyDescent="0.25">
      <c r="A31" s="20"/>
      <c r="B31" s="7" t="s">
        <v>212</v>
      </c>
      <c r="C31" s="26" t="s">
        <v>49</v>
      </c>
      <c r="D31" s="26" t="s">
        <v>122</v>
      </c>
      <c r="E31" s="10">
        <v>200</v>
      </c>
      <c r="F31" s="30">
        <f>E31/'2015'!E30*100</f>
        <v>101.5228426395939</v>
      </c>
      <c r="G31" s="10">
        <v>1</v>
      </c>
      <c r="H31" s="5"/>
    </row>
    <row r="32" spans="1:8" s="6" customFormat="1" ht="17.25" customHeight="1" x14ac:dyDescent="0.25">
      <c r="A32" s="20"/>
      <c r="B32" s="3" t="s">
        <v>19</v>
      </c>
      <c r="C32" s="4"/>
      <c r="D32" s="4"/>
      <c r="E32" s="22"/>
      <c r="F32" s="39"/>
      <c r="G32" s="22">
        <f>G30+G31</f>
        <v>1</v>
      </c>
      <c r="H32" s="5"/>
    </row>
    <row r="33" spans="1:8" s="6" customFormat="1" ht="17.25" customHeight="1" x14ac:dyDescent="0.25">
      <c r="A33" s="20">
        <v>8</v>
      </c>
      <c r="B33" s="150" t="s">
        <v>162</v>
      </c>
      <c r="C33" s="159"/>
      <c r="D33" s="159"/>
      <c r="E33" s="159"/>
      <c r="F33" s="159"/>
      <c r="G33" s="160"/>
      <c r="H33" s="5"/>
    </row>
    <row r="34" spans="1:8" s="6" customFormat="1" ht="17.25" customHeight="1" x14ac:dyDescent="0.25">
      <c r="A34" s="20"/>
      <c r="B34" s="81" t="s">
        <v>179</v>
      </c>
      <c r="C34" s="82"/>
      <c r="D34" s="82"/>
      <c r="E34" s="82"/>
      <c r="F34" s="82"/>
      <c r="G34" s="83"/>
      <c r="H34" s="5"/>
    </row>
    <row r="35" spans="1:8" s="6" customFormat="1" ht="73.5" customHeight="1" x14ac:dyDescent="0.25">
      <c r="A35" s="20"/>
      <c r="B35" s="2" t="s">
        <v>163</v>
      </c>
      <c r="C35" s="26" t="s">
        <v>12</v>
      </c>
      <c r="D35" s="26">
        <v>50</v>
      </c>
      <c r="E35" s="10">
        <v>55.2</v>
      </c>
      <c r="F35" s="30">
        <f>E35/'2015'!E34*100</f>
        <v>114.28571428571431</v>
      </c>
      <c r="G35" s="10">
        <v>1</v>
      </c>
      <c r="H35" s="5"/>
    </row>
    <row r="36" spans="1:8" s="6" customFormat="1" ht="78.75" customHeight="1" x14ac:dyDescent="0.25">
      <c r="A36" s="20"/>
      <c r="B36" s="2" t="s">
        <v>164</v>
      </c>
      <c r="C36" s="33" t="s">
        <v>12</v>
      </c>
      <c r="D36" s="26">
        <v>100</v>
      </c>
      <c r="E36" s="10">
        <v>100</v>
      </c>
      <c r="F36" s="30">
        <f>E36/'2015'!E35*100</f>
        <v>111.11111111111111</v>
      </c>
      <c r="G36" s="10">
        <v>1</v>
      </c>
      <c r="H36" s="5"/>
    </row>
    <row r="37" spans="1:8" s="6" customFormat="1" ht="45.75" customHeight="1" x14ac:dyDescent="0.25">
      <c r="A37" s="20"/>
      <c r="B37" s="2" t="s">
        <v>165</v>
      </c>
      <c r="C37" s="33" t="s">
        <v>49</v>
      </c>
      <c r="D37" s="33">
        <v>15</v>
      </c>
      <c r="E37" s="10">
        <v>16</v>
      </c>
      <c r="F37" s="30">
        <f>E37/'2015'!E36*100</f>
        <v>106.66666666666667</v>
      </c>
      <c r="G37" s="10">
        <v>1</v>
      </c>
      <c r="H37" s="5"/>
    </row>
    <row r="38" spans="1:8" s="6" customFormat="1" ht="62.25" customHeight="1" x14ac:dyDescent="0.25">
      <c r="A38" s="20"/>
      <c r="B38" s="2" t="s">
        <v>166</v>
      </c>
      <c r="C38" s="33" t="s">
        <v>12</v>
      </c>
      <c r="D38" s="33">
        <v>15</v>
      </c>
      <c r="E38" s="10">
        <v>20</v>
      </c>
      <c r="F38" s="30">
        <f>E38/'2015'!E37*100</f>
        <v>105.26315789473684</v>
      </c>
      <c r="G38" s="10">
        <v>1</v>
      </c>
      <c r="H38" s="5"/>
    </row>
    <row r="39" spans="1:8" s="6" customFormat="1" ht="92.25" customHeight="1" x14ac:dyDescent="0.25">
      <c r="A39" s="20"/>
      <c r="B39" s="44" t="s">
        <v>167</v>
      </c>
      <c r="C39" s="36" t="s">
        <v>12</v>
      </c>
      <c r="D39" s="36" t="s">
        <v>168</v>
      </c>
      <c r="E39" s="45">
        <v>100</v>
      </c>
      <c r="F39" s="30">
        <f>E39/'2015'!E38*100</f>
        <v>111.11111111111111</v>
      </c>
      <c r="G39" s="45">
        <v>1</v>
      </c>
      <c r="H39" s="5"/>
    </row>
    <row r="40" spans="1:8" s="6" customFormat="1" ht="92.25" customHeight="1" x14ac:dyDescent="0.25">
      <c r="A40" s="9"/>
      <c r="B40" s="2" t="s">
        <v>169</v>
      </c>
      <c r="C40" s="35" t="s">
        <v>12</v>
      </c>
      <c r="D40" s="35"/>
      <c r="E40" s="10">
        <v>17.2</v>
      </c>
      <c r="F40" s="30">
        <f>E40/'2015'!E39*100</f>
        <v>132.30769230769229</v>
      </c>
      <c r="G40" s="10">
        <v>1</v>
      </c>
      <c r="H40" s="5"/>
    </row>
    <row r="41" spans="1:8" s="6" customFormat="1" ht="20.25" customHeight="1" x14ac:dyDescent="0.25">
      <c r="A41" s="20"/>
      <c r="B41" s="114" t="s">
        <v>178</v>
      </c>
      <c r="C41" s="115"/>
      <c r="D41" s="115"/>
      <c r="E41" s="115"/>
      <c r="F41" s="115"/>
      <c r="G41" s="116"/>
      <c r="H41" s="5"/>
    </row>
    <row r="42" spans="1:8" s="6" customFormat="1" ht="63" customHeight="1" x14ac:dyDescent="0.25">
      <c r="A42" s="20"/>
      <c r="B42" s="47" t="s">
        <v>170</v>
      </c>
      <c r="C42" s="48" t="s">
        <v>12</v>
      </c>
      <c r="D42" s="48"/>
      <c r="E42" s="48">
        <v>8.8000000000000007</v>
      </c>
      <c r="F42" s="30">
        <f>E42/'2015'!E41*100</f>
        <v>76.521739130434781</v>
      </c>
      <c r="G42" s="48">
        <v>-1</v>
      </c>
      <c r="H42" s="5"/>
    </row>
    <row r="43" spans="1:8" s="6" customFormat="1" ht="93.75" customHeight="1" x14ac:dyDescent="0.25">
      <c r="A43" s="20"/>
      <c r="B43" s="2" t="s">
        <v>167</v>
      </c>
      <c r="C43" s="48" t="s">
        <v>12</v>
      </c>
      <c r="D43" s="36" t="s">
        <v>168</v>
      </c>
      <c r="E43" s="10">
        <v>100</v>
      </c>
      <c r="F43" s="30">
        <f>E43/'2015'!E42*100</f>
        <v>111.11111111111111</v>
      </c>
      <c r="G43" s="10">
        <v>1</v>
      </c>
      <c r="H43" s="5"/>
    </row>
    <row r="44" spans="1:8" s="6" customFormat="1" ht="46.5" customHeight="1" x14ac:dyDescent="0.25">
      <c r="A44" s="20"/>
      <c r="B44" s="2" t="s">
        <v>171</v>
      </c>
      <c r="C44" s="48" t="s">
        <v>12</v>
      </c>
      <c r="D44" s="36" t="s">
        <v>168</v>
      </c>
      <c r="E44" s="10">
        <v>93.2</v>
      </c>
      <c r="F44" s="30">
        <f>E44/'2015'!E43*100</f>
        <v>100.53937432578208</v>
      </c>
      <c r="G44" s="10">
        <v>1</v>
      </c>
      <c r="H44" s="5"/>
    </row>
    <row r="45" spans="1:8" s="6" customFormat="1" ht="35.25" customHeight="1" x14ac:dyDescent="0.25">
      <c r="A45" s="20"/>
      <c r="B45" s="2" t="s">
        <v>172</v>
      </c>
      <c r="C45" s="35" t="s">
        <v>49</v>
      </c>
      <c r="D45" s="35" t="s">
        <v>173</v>
      </c>
      <c r="E45" s="10">
        <v>16</v>
      </c>
      <c r="F45" s="30">
        <f>E45/'2015'!E44*100</f>
        <v>106.66666666666667</v>
      </c>
      <c r="G45" s="10">
        <v>1</v>
      </c>
      <c r="H45" s="5"/>
    </row>
    <row r="46" spans="1:8" s="6" customFormat="1" ht="93.75" customHeight="1" x14ac:dyDescent="0.25">
      <c r="A46" s="20"/>
      <c r="B46" s="2" t="s">
        <v>174</v>
      </c>
      <c r="C46" s="35" t="s">
        <v>12</v>
      </c>
      <c r="D46" s="35"/>
      <c r="E46" s="10">
        <v>0</v>
      </c>
      <c r="F46" s="30">
        <v>100</v>
      </c>
      <c r="G46" s="10">
        <v>0</v>
      </c>
      <c r="H46" s="5"/>
    </row>
    <row r="47" spans="1:8" s="6" customFormat="1" ht="61.5" customHeight="1" x14ac:dyDescent="0.25">
      <c r="A47" s="20"/>
      <c r="B47" s="2" t="s">
        <v>175</v>
      </c>
      <c r="C47" s="35" t="s">
        <v>12</v>
      </c>
      <c r="D47" s="35">
        <v>100</v>
      </c>
      <c r="E47" s="10">
        <v>114.5</v>
      </c>
      <c r="F47" s="30">
        <f>E47/'2015'!E46*100</f>
        <v>99.220103986135172</v>
      </c>
      <c r="G47" s="10">
        <v>-1</v>
      </c>
      <c r="H47" s="5"/>
    </row>
    <row r="48" spans="1:8" s="6" customFormat="1" ht="105.75" customHeight="1" x14ac:dyDescent="0.25">
      <c r="A48" s="20"/>
      <c r="B48" s="2" t="s">
        <v>176</v>
      </c>
      <c r="C48" s="35" t="s">
        <v>12</v>
      </c>
      <c r="D48" s="36" t="s">
        <v>177</v>
      </c>
      <c r="E48" s="10">
        <v>6.7</v>
      </c>
      <c r="F48" s="30">
        <f>E48/'2015'!E47*100</f>
        <v>111.66666666666667</v>
      </c>
      <c r="G48" s="10">
        <v>1</v>
      </c>
      <c r="H48" s="5"/>
    </row>
    <row r="49" spans="1:8" s="6" customFormat="1" ht="20.25" customHeight="1" x14ac:dyDescent="0.25">
      <c r="A49" s="20"/>
      <c r="B49" s="81" t="s">
        <v>180</v>
      </c>
      <c r="C49" s="82"/>
      <c r="D49" s="82"/>
      <c r="E49" s="82"/>
      <c r="F49" s="82"/>
      <c r="G49" s="83"/>
      <c r="H49" s="5"/>
    </row>
    <row r="50" spans="1:8" s="6" customFormat="1" ht="76.5" customHeight="1" x14ac:dyDescent="0.25">
      <c r="A50" s="20"/>
      <c r="B50" s="2" t="s">
        <v>181</v>
      </c>
      <c r="C50" s="26" t="s">
        <v>12</v>
      </c>
      <c r="D50" s="36" t="s">
        <v>182</v>
      </c>
      <c r="E50" s="10">
        <v>48.2</v>
      </c>
      <c r="F50" s="30">
        <f>E50/'2015'!E49*100</f>
        <v>104.78260869565219</v>
      </c>
      <c r="G50" s="10">
        <v>1</v>
      </c>
      <c r="H50" s="5"/>
    </row>
    <row r="51" spans="1:8" s="6" customFormat="1" ht="77.25" customHeight="1" x14ac:dyDescent="0.25">
      <c r="A51" s="20"/>
      <c r="B51" s="2" t="s">
        <v>183</v>
      </c>
      <c r="C51" s="26" t="s">
        <v>12</v>
      </c>
      <c r="D51" s="36" t="s">
        <v>168</v>
      </c>
      <c r="E51" s="10">
        <v>78.3</v>
      </c>
      <c r="F51" s="30">
        <f>E51/'2015'!E50*100</f>
        <v>90.624999999999986</v>
      </c>
      <c r="G51" s="10">
        <v>-1</v>
      </c>
      <c r="H51" s="5"/>
    </row>
    <row r="52" spans="1:8" s="6" customFormat="1" ht="88.5" customHeight="1" x14ac:dyDescent="0.25">
      <c r="A52" s="20"/>
      <c r="B52" s="2" t="s">
        <v>184</v>
      </c>
      <c r="C52" s="35" t="s">
        <v>12</v>
      </c>
      <c r="D52" s="36">
        <v>20</v>
      </c>
      <c r="E52" s="10">
        <v>27.1</v>
      </c>
      <c r="F52" s="30">
        <f>E52/'2015'!E51*100</f>
        <v>107.53968253968256</v>
      </c>
      <c r="G52" s="10">
        <v>1</v>
      </c>
      <c r="H52" s="5"/>
    </row>
    <row r="53" spans="1:8" s="6" customFormat="1" ht="88.5" customHeight="1" x14ac:dyDescent="0.25">
      <c r="A53" s="20"/>
      <c r="B53" s="2" t="s">
        <v>185</v>
      </c>
      <c r="C53" s="35" t="s">
        <v>12</v>
      </c>
      <c r="D53" s="35">
        <v>7</v>
      </c>
      <c r="E53" s="10">
        <v>7</v>
      </c>
      <c r="F53" s="30">
        <f>E53/'2015'!E52*100</f>
        <v>100</v>
      </c>
      <c r="G53" s="10">
        <v>0</v>
      </c>
      <c r="H53" s="5"/>
    </row>
    <row r="54" spans="1:8" s="6" customFormat="1" ht="61.5" customHeight="1" x14ac:dyDescent="0.25">
      <c r="A54" s="20"/>
      <c r="B54" s="2" t="s">
        <v>186</v>
      </c>
      <c r="C54" s="42" t="s">
        <v>12</v>
      </c>
      <c r="D54" s="42">
        <v>1</v>
      </c>
      <c r="E54" s="10">
        <v>1.3</v>
      </c>
      <c r="F54" s="30">
        <f>E54/'2015'!E53*100</f>
        <v>108.33333333333334</v>
      </c>
      <c r="G54" s="10">
        <v>1</v>
      </c>
      <c r="H54" s="5"/>
    </row>
    <row r="55" spans="1:8" s="6" customFormat="1" ht="15" customHeight="1" x14ac:dyDescent="0.25">
      <c r="A55" s="20"/>
      <c r="B55" s="84" t="s">
        <v>187</v>
      </c>
      <c r="C55" s="85"/>
      <c r="D55" s="85"/>
      <c r="E55" s="85"/>
      <c r="F55" s="85"/>
      <c r="G55" s="86"/>
      <c r="H55" s="5"/>
    </row>
    <row r="56" spans="1:8" s="6" customFormat="1" ht="45.75" customHeight="1" x14ac:dyDescent="0.25">
      <c r="A56" s="20"/>
      <c r="B56" s="2" t="s">
        <v>188</v>
      </c>
      <c r="C56" s="26" t="s">
        <v>189</v>
      </c>
      <c r="D56" s="26">
        <v>5</v>
      </c>
      <c r="E56" s="10">
        <v>8</v>
      </c>
      <c r="F56" s="30">
        <f>E56/'2015'!E55*100</f>
        <v>160</v>
      </c>
      <c r="G56" s="10">
        <v>1</v>
      </c>
      <c r="H56" s="5"/>
    </row>
    <row r="57" spans="1:8" s="6" customFormat="1" ht="30.75" customHeight="1" x14ac:dyDescent="0.25">
      <c r="A57" s="20"/>
      <c r="B57" s="2" t="s">
        <v>190</v>
      </c>
      <c r="C57" s="26" t="s">
        <v>103</v>
      </c>
      <c r="D57" s="26">
        <v>0</v>
      </c>
      <c r="E57" s="10">
        <v>0</v>
      </c>
      <c r="F57" s="30">
        <v>100</v>
      </c>
      <c r="G57" s="10">
        <v>0</v>
      </c>
      <c r="H57" s="5"/>
    </row>
    <row r="58" spans="1:8" s="6" customFormat="1" ht="28.5" customHeight="1" x14ac:dyDescent="0.25">
      <c r="A58" s="20"/>
      <c r="B58" s="117" t="s">
        <v>191</v>
      </c>
      <c r="C58" s="118"/>
      <c r="D58" s="118"/>
      <c r="E58" s="118"/>
      <c r="F58" s="118"/>
      <c r="G58" s="118"/>
      <c r="H58" s="5"/>
    </row>
    <row r="59" spans="1:8" s="6" customFormat="1" ht="47.25" customHeight="1" x14ac:dyDescent="0.25">
      <c r="A59" s="20"/>
      <c r="B59" s="51" t="s">
        <v>192</v>
      </c>
      <c r="C59" s="52" t="s">
        <v>12</v>
      </c>
      <c r="D59" s="52">
        <v>20</v>
      </c>
      <c r="E59" s="53">
        <v>51.7</v>
      </c>
      <c r="F59" s="30">
        <f>E59/'2015'!E59*100</f>
        <v>117.76765375854214</v>
      </c>
      <c r="G59" s="53">
        <v>1</v>
      </c>
      <c r="H59" s="5"/>
    </row>
    <row r="60" spans="1:8" s="6" customFormat="1" ht="19.5" customHeight="1" x14ac:dyDescent="0.25">
      <c r="A60" s="20"/>
      <c r="B60" s="51" t="s">
        <v>193</v>
      </c>
      <c r="C60" s="52" t="s">
        <v>12</v>
      </c>
      <c r="D60" s="52">
        <v>50</v>
      </c>
      <c r="E60" s="53">
        <v>60</v>
      </c>
      <c r="F60" s="30">
        <f>E60/'2015'!E60*100</f>
        <v>133.33333333333331</v>
      </c>
      <c r="G60" s="53">
        <v>1</v>
      </c>
      <c r="H60" s="5"/>
    </row>
    <row r="61" spans="1:8" s="6" customFormat="1" ht="28.5" customHeight="1" x14ac:dyDescent="0.25">
      <c r="A61" s="20"/>
      <c r="B61" s="51" t="s">
        <v>194</v>
      </c>
      <c r="C61" s="52" t="s">
        <v>12</v>
      </c>
      <c r="D61" s="52">
        <v>100</v>
      </c>
      <c r="E61" s="53">
        <v>100</v>
      </c>
      <c r="F61" s="30">
        <f>E61/'2015'!E61*100</f>
        <v>100</v>
      </c>
      <c r="G61" s="53">
        <v>0</v>
      </c>
      <c r="H61" s="5"/>
    </row>
    <row r="62" spans="1:8" s="6" customFormat="1" ht="28.5" customHeight="1" x14ac:dyDescent="0.25">
      <c r="A62" s="20"/>
      <c r="B62" s="51" t="s">
        <v>195</v>
      </c>
      <c r="C62" s="52" t="s">
        <v>12</v>
      </c>
      <c r="D62" s="52">
        <v>5</v>
      </c>
      <c r="E62" s="53">
        <v>0</v>
      </c>
      <c r="F62" s="30">
        <v>100</v>
      </c>
      <c r="G62" s="53">
        <v>0</v>
      </c>
      <c r="H62" s="5"/>
    </row>
    <row r="63" spans="1:8" s="6" customFormat="1" ht="16.5" customHeight="1" x14ac:dyDescent="0.25">
      <c r="A63" s="20"/>
      <c r="B63" s="51" t="s">
        <v>196</v>
      </c>
      <c r="C63" s="52" t="s">
        <v>12</v>
      </c>
      <c r="D63" s="52">
        <v>100</v>
      </c>
      <c r="E63" s="53">
        <v>100</v>
      </c>
      <c r="F63" s="30">
        <f>E63/'2015'!E63*100</f>
        <v>100</v>
      </c>
      <c r="G63" s="53">
        <v>0</v>
      </c>
      <c r="H63" s="5"/>
    </row>
    <row r="64" spans="1:8" s="6" customFormat="1" ht="48" customHeight="1" x14ac:dyDescent="0.25">
      <c r="A64" s="20"/>
      <c r="B64" s="51" t="s">
        <v>197</v>
      </c>
      <c r="C64" s="52" t="s">
        <v>12</v>
      </c>
      <c r="D64" s="52">
        <v>50</v>
      </c>
      <c r="E64" s="53">
        <v>60</v>
      </c>
      <c r="F64" s="30">
        <f>E64/'2015'!E64*100</f>
        <v>100</v>
      </c>
      <c r="G64" s="53">
        <v>0</v>
      </c>
      <c r="H64" s="5"/>
    </row>
    <row r="65" spans="1:8" s="6" customFormat="1" ht="32.25" customHeight="1" x14ac:dyDescent="0.25">
      <c r="A65" s="20"/>
      <c r="B65" s="51" t="s">
        <v>198</v>
      </c>
      <c r="C65" s="52" t="s">
        <v>12</v>
      </c>
      <c r="D65" s="52">
        <v>10</v>
      </c>
      <c r="E65" s="53">
        <v>13.3</v>
      </c>
      <c r="F65" s="30">
        <f>E65/'2015'!E65*100</f>
        <v>100</v>
      </c>
      <c r="G65" s="53">
        <v>0</v>
      </c>
      <c r="H65" s="5"/>
    </row>
    <row r="66" spans="1:8" s="6" customFormat="1" ht="47.25" customHeight="1" x14ac:dyDescent="0.25">
      <c r="A66" s="20"/>
      <c r="B66" s="51" t="s">
        <v>199</v>
      </c>
      <c r="C66" s="52" t="s">
        <v>12</v>
      </c>
      <c r="D66" s="52">
        <v>80</v>
      </c>
      <c r="E66" s="53">
        <v>87.9</v>
      </c>
      <c r="F66" s="30">
        <f>E66/'2015'!E66*100</f>
        <v>102.68691588785049</v>
      </c>
      <c r="G66" s="53">
        <v>1</v>
      </c>
      <c r="H66" s="5"/>
    </row>
    <row r="67" spans="1:8" s="6" customFormat="1" ht="29.25" customHeight="1" x14ac:dyDescent="0.25">
      <c r="A67" s="20"/>
      <c r="B67" s="51" t="s">
        <v>200</v>
      </c>
      <c r="C67" s="52" t="s">
        <v>12</v>
      </c>
      <c r="D67" s="52">
        <v>10</v>
      </c>
      <c r="E67" s="53">
        <v>0</v>
      </c>
      <c r="F67" s="30">
        <v>100</v>
      </c>
      <c r="G67" s="53">
        <v>0</v>
      </c>
      <c r="H67" s="5"/>
    </row>
    <row r="68" spans="1:8" s="6" customFormat="1" ht="31.5" customHeight="1" x14ac:dyDescent="0.25">
      <c r="A68" s="20"/>
      <c r="B68" s="119" t="s">
        <v>201</v>
      </c>
      <c r="C68" s="120"/>
      <c r="D68" s="120"/>
      <c r="E68" s="120"/>
      <c r="F68" s="120"/>
      <c r="G68" s="121"/>
      <c r="H68" s="5"/>
    </row>
    <row r="69" spans="1:8" s="6" customFormat="1" ht="45.75" customHeight="1" x14ac:dyDescent="0.25">
      <c r="A69" s="20"/>
      <c r="B69" s="51" t="s">
        <v>202</v>
      </c>
      <c r="C69" s="43" t="s">
        <v>12</v>
      </c>
      <c r="D69" s="43" t="s">
        <v>203</v>
      </c>
      <c r="E69" s="43">
        <v>69</v>
      </c>
      <c r="F69" s="30">
        <f>E69/'2015'!E69*100</f>
        <v>113.11475409836065</v>
      </c>
      <c r="G69" s="43">
        <v>1</v>
      </c>
      <c r="H69" s="5"/>
    </row>
    <row r="70" spans="1:8" s="6" customFormat="1" ht="63.75" customHeight="1" x14ac:dyDescent="0.25">
      <c r="A70" s="20"/>
      <c r="B70" s="51" t="s">
        <v>204</v>
      </c>
      <c r="C70" s="43" t="s">
        <v>12</v>
      </c>
      <c r="D70" s="43" t="s">
        <v>205</v>
      </c>
      <c r="E70" s="43">
        <v>0</v>
      </c>
      <c r="F70" s="30">
        <v>100</v>
      </c>
      <c r="G70" s="43">
        <v>0</v>
      </c>
      <c r="H70" s="5"/>
    </row>
    <row r="71" spans="1:8" s="6" customFormat="1" ht="63.75" customHeight="1" x14ac:dyDescent="0.25">
      <c r="A71" s="20"/>
      <c r="B71" s="51" t="s">
        <v>206</v>
      </c>
      <c r="C71" s="58" t="s">
        <v>12</v>
      </c>
      <c r="D71" s="43" t="s">
        <v>207</v>
      </c>
      <c r="E71" s="58">
        <v>87</v>
      </c>
      <c r="F71" s="30">
        <f>E71/'2015'!E71*100</f>
        <v>100</v>
      </c>
      <c r="G71" s="58">
        <v>0</v>
      </c>
      <c r="H71" s="5"/>
    </row>
    <row r="72" spans="1:8" s="6" customFormat="1" ht="45.75" customHeight="1" x14ac:dyDescent="0.25">
      <c r="A72" s="20"/>
      <c r="B72" s="51" t="s">
        <v>208</v>
      </c>
      <c r="C72" s="58" t="s">
        <v>12</v>
      </c>
      <c r="D72" s="58" t="s">
        <v>168</v>
      </c>
      <c r="E72" s="58">
        <v>100</v>
      </c>
      <c r="F72" s="30">
        <f>E72/'2015'!E72*100</f>
        <v>100</v>
      </c>
      <c r="G72" s="58">
        <v>0</v>
      </c>
      <c r="H72" s="5"/>
    </row>
    <row r="73" spans="1:8" s="6" customFormat="1" ht="46.5" customHeight="1" x14ac:dyDescent="0.25">
      <c r="A73" s="20"/>
      <c r="B73" s="2" t="s">
        <v>209</v>
      </c>
      <c r="C73" s="55" t="s">
        <v>49</v>
      </c>
      <c r="D73" s="58" t="s">
        <v>210</v>
      </c>
      <c r="E73" s="56">
        <v>2677</v>
      </c>
      <c r="F73" s="30">
        <f>E73/'2015'!E73*100</f>
        <v>104.61117624071903</v>
      </c>
      <c r="G73" s="56">
        <v>0</v>
      </c>
      <c r="H73" s="5"/>
    </row>
    <row r="74" spans="1:8" s="6" customFormat="1" ht="18.75" customHeight="1" x14ac:dyDescent="0.25">
      <c r="A74" s="20"/>
      <c r="B74" s="3" t="s">
        <v>19</v>
      </c>
      <c r="C74" s="4"/>
      <c r="D74" s="4"/>
      <c r="E74" s="22"/>
      <c r="F74" s="39"/>
      <c r="G74" s="22">
        <f>G35+G36+G37+G38+G39+G40+G42+G43+G44+G45+G46+G47+G48+G50+G51+G52+G53+G54+G56+G57+G59+G60+G61+G62+G63+G64+G65+G66+G67+G69+G70+G71+G72+G73</f>
        <v>15</v>
      </c>
      <c r="H74" s="5"/>
    </row>
    <row r="75" spans="1:8" s="6" customFormat="1" ht="17.25" customHeight="1" x14ac:dyDescent="0.25">
      <c r="A75" s="20">
        <v>9</v>
      </c>
      <c r="B75" s="150" t="s">
        <v>36</v>
      </c>
      <c r="C75" s="161"/>
      <c r="D75" s="161"/>
      <c r="E75" s="161"/>
      <c r="F75" s="161"/>
      <c r="G75" s="162"/>
      <c r="H75" s="5"/>
    </row>
    <row r="76" spans="1:8" s="6" customFormat="1" ht="31.5" customHeight="1" x14ac:dyDescent="0.25">
      <c r="A76" s="20"/>
      <c r="B76" s="2" t="s">
        <v>52</v>
      </c>
      <c r="C76" s="26" t="s">
        <v>49</v>
      </c>
      <c r="D76" s="26">
        <v>6</v>
      </c>
      <c r="E76" s="10">
        <v>38</v>
      </c>
      <c r="F76" s="30">
        <f>E76/'2015'!E75*100</f>
        <v>3800</v>
      </c>
      <c r="G76" s="10">
        <v>1</v>
      </c>
      <c r="H76" s="5"/>
    </row>
    <row r="77" spans="1:8" s="6" customFormat="1" ht="30.75" customHeight="1" x14ac:dyDescent="0.25">
      <c r="A77" s="20"/>
      <c r="B77" s="2" t="s">
        <v>53</v>
      </c>
      <c r="C77" s="26" t="s">
        <v>23</v>
      </c>
      <c r="D77" s="26">
        <v>8</v>
      </c>
      <c r="E77" s="10">
        <v>7</v>
      </c>
      <c r="F77" s="30">
        <f>E77/'2015'!E76*100</f>
        <v>77.777777777777786</v>
      </c>
      <c r="G77" s="10">
        <v>-1</v>
      </c>
      <c r="H77" s="5"/>
    </row>
    <row r="78" spans="1:8" s="6" customFormat="1" ht="18" customHeight="1" x14ac:dyDescent="0.25">
      <c r="A78" s="20"/>
      <c r="B78" s="3" t="s">
        <v>19</v>
      </c>
      <c r="C78" s="4"/>
      <c r="D78" s="4"/>
      <c r="E78" s="22"/>
      <c r="F78" s="39"/>
      <c r="G78" s="22">
        <f>G76+G77</f>
        <v>0</v>
      </c>
      <c r="H78" s="5"/>
    </row>
    <row r="79" spans="1:8" s="6" customFormat="1" ht="17.25" customHeight="1" x14ac:dyDescent="0.25">
      <c r="A79" s="20">
        <v>10</v>
      </c>
      <c r="B79" s="136" t="s">
        <v>224</v>
      </c>
      <c r="C79" s="163"/>
      <c r="D79" s="163"/>
      <c r="E79" s="163"/>
      <c r="F79" s="163"/>
      <c r="G79" s="163"/>
      <c r="H79" s="5"/>
    </row>
    <row r="80" spans="1:8" s="6" customFormat="1" ht="34.5" customHeight="1" x14ac:dyDescent="0.25">
      <c r="A80" s="20"/>
      <c r="B80" s="2" t="s">
        <v>135</v>
      </c>
      <c r="C80" s="27" t="s">
        <v>55</v>
      </c>
      <c r="D80" s="27" t="s">
        <v>137</v>
      </c>
      <c r="E80" s="23" t="s">
        <v>136</v>
      </c>
      <c r="F80" s="40">
        <v>100</v>
      </c>
      <c r="G80" s="23">
        <v>0</v>
      </c>
      <c r="H80" s="5"/>
    </row>
    <row r="81" spans="1:8" s="6" customFormat="1" ht="18" customHeight="1" x14ac:dyDescent="0.25">
      <c r="A81" s="20"/>
      <c r="B81" s="3" t="s">
        <v>19</v>
      </c>
      <c r="C81" s="4"/>
      <c r="D81" s="4"/>
      <c r="E81" s="22"/>
      <c r="F81" s="39"/>
      <c r="G81" s="22">
        <v>0</v>
      </c>
      <c r="H81" s="5"/>
    </row>
    <row r="82" spans="1:8" s="6" customFormat="1" ht="17.25" customHeight="1" x14ac:dyDescent="0.25">
      <c r="A82" s="20">
        <v>11</v>
      </c>
      <c r="B82" s="150" t="s">
        <v>222</v>
      </c>
      <c r="C82" s="161"/>
      <c r="D82" s="161"/>
      <c r="E82" s="161"/>
      <c r="F82" s="161"/>
      <c r="G82" s="162"/>
      <c r="H82" s="5"/>
    </row>
    <row r="83" spans="1:8" s="6" customFormat="1" ht="30.75" customHeight="1" x14ac:dyDescent="0.25">
      <c r="A83" s="20"/>
      <c r="B83" s="2" t="s">
        <v>56</v>
      </c>
      <c r="C83" s="26" t="s">
        <v>57</v>
      </c>
      <c r="D83" s="26">
        <v>6</v>
      </c>
      <c r="E83" s="10">
        <v>7</v>
      </c>
      <c r="F83" s="30">
        <f>E83/'2015'!E82*100</f>
        <v>87.5</v>
      </c>
      <c r="G83" s="10">
        <v>0</v>
      </c>
      <c r="H83" s="5"/>
    </row>
    <row r="84" spans="1:8" s="6" customFormat="1" ht="18.75" customHeight="1" x14ac:dyDescent="0.25">
      <c r="A84" s="20"/>
      <c r="B84" s="3" t="s">
        <v>19</v>
      </c>
      <c r="C84" s="4"/>
      <c r="D84" s="4"/>
      <c r="E84" s="22"/>
      <c r="F84" s="39"/>
      <c r="G84" s="22">
        <v>0</v>
      </c>
      <c r="H84" s="5"/>
    </row>
    <row r="85" spans="1:8" s="6" customFormat="1" ht="31.5" customHeight="1" x14ac:dyDescent="0.25">
      <c r="A85" s="20">
        <v>12</v>
      </c>
      <c r="B85" s="150" t="s">
        <v>140</v>
      </c>
      <c r="C85" s="161"/>
      <c r="D85" s="161"/>
      <c r="E85" s="161"/>
      <c r="F85" s="161"/>
      <c r="G85" s="162"/>
      <c r="H85" s="5"/>
    </row>
    <row r="86" spans="1:8" s="6" customFormat="1" ht="31.5" customHeight="1" x14ac:dyDescent="0.25">
      <c r="A86" s="20"/>
      <c r="B86" s="9" t="s">
        <v>90</v>
      </c>
      <c r="C86" s="10" t="s">
        <v>65</v>
      </c>
      <c r="D86" s="10">
        <v>11</v>
      </c>
      <c r="E86" s="10">
        <v>240.6</v>
      </c>
      <c r="F86" s="30">
        <f>E86/'2015'!E85*100</f>
        <v>99.996259491540201</v>
      </c>
      <c r="G86" s="10">
        <v>0</v>
      </c>
      <c r="H86" s="5"/>
    </row>
    <row r="87" spans="1:8" s="6" customFormat="1" ht="17.25" customHeight="1" x14ac:dyDescent="0.25">
      <c r="A87" s="20"/>
      <c r="B87" s="3" t="s">
        <v>19</v>
      </c>
      <c r="C87" s="4"/>
      <c r="D87" s="22"/>
      <c r="E87" s="22"/>
      <c r="F87" s="39"/>
      <c r="G87" s="22">
        <f>G86</f>
        <v>0</v>
      </c>
      <c r="H87" s="5"/>
    </row>
    <row r="88" spans="1:8" s="6" customFormat="1" ht="28.5" customHeight="1" x14ac:dyDescent="0.25">
      <c r="A88" s="20">
        <v>13</v>
      </c>
      <c r="B88" s="150" t="s">
        <v>225</v>
      </c>
      <c r="C88" s="161"/>
      <c r="D88" s="161"/>
      <c r="E88" s="161"/>
      <c r="F88" s="161"/>
      <c r="G88" s="162"/>
      <c r="H88" s="5"/>
    </row>
    <row r="89" spans="1:8" s="6" customFormat="1" ht="18" customHeight="1" x14ac:dyDescent="0.25">
      <c r="A89" s="20"/>
      <c r="B89" s="2" t="s">
        <v>161</v>
      </c>
      <c r="C89" s="26" t="s">
        <v>23</v>
      </c>
      <c r="D89" s="10">
        <v>3</v>
      </c>
      <c r="E89" s="10">
        <v>3</v>
      </c>
      <c r="F89" s="30">
        <v>100</v>
      </c>
      <c r="G89" s="10">
        <v>0</v>
      </c>
      <c r="H89" s="5"/>
    </row>
    <row r="90" spans="1:8" s="6" customFormat="1" ht="17.25" customHeight="1" x14ac:dyDescent="0.25">
      <c r="A90" s="20"/>
      <c r="B90" s="3" t="s">
        <v>19</v>
      </c>
      <c r="C90" s="4"/>
      <c r="D90" s="4"/>
      <c r="E90" s="22"/>
      <c r="F90" s="39"/>
      <c r="G90" s="22">
        <f>G89</f>
        <v>0</v>
      </c>
      <c r="H90" s="5"/>
    </row>
    <row r="91" spans="1:8" s="6" customFormat="1" ht="17.25" customHeight="1" x14ac:dyDescent="0.25">
      <c r="A91" s="20">
        <v>14</v>
      </c>
      <c r="B91" s="150" t="s">
        <v>221</v>
      </c>
      <c r="C91" s="161"/>
      <c r="D91" s="161"/>
      <c r="E91" s="161"/>
      <c r="F91" s="161"/>
      <c r="G91" s="162"/>
      <c r="H91" s="5"/>
    </row>
    <row r="92" spans="1:8" s="6" customFormat="1" ht="81" customHeight="1" x14ac:dyDescent="0.25">
      <c r="A92" s="20"/>
      <c r="B92" s="7" t="s">
        <v>66</v>
      </c>
      <c r="C92" s="26" t="s">
        <v>23</v>
      </c>
      <c r="D92" s="26" t="s">
        <v>69</v>
      </c>
      <c r="E92" s="10">
        <v>2</v>
      </c>
      <c r="F92" s="30">
        <f>E92/'2015'!E91*100</f>
        <v>100</v>
      </c>
      <c r="G92" s="10">
        <v>0</v>
      </c>
      <c r="H92" s="5"/>
    </row>
    <row r="93" spans="1:8" s="6" customFormat="1" ht="92.25" customHeight="1" x14ac:dyDescent="0.25">
      <c r="A93" s="20"/>
      <c r="B93" s="7" t="s">
        <v>64</v>
      </c>
      <c r="C93" s="26" t="s">
        <v>49</v>
      </c>
      <c r="D93" s="26" t="s">
        <v>70</v>
      </c>
      <c r="E93" s="10">
        <v>95</v>
      </c>
      <c r="F93" s="30">
        <f>E93/'2015'!E92*100</f>
        <v>100</v>
      </c>
      <c r="G93" s="10">
        <v>0</v>
      </c>
      <c r="H93" s="5"/>
    </row>
    <row r="94" spans="1:8" s="6" customFormat="1" ht="18.75" customHeight="1" x14ac:dyDescent="0.25">
      <c r="A94" s="20"/>
      <c r="B94" s="3" t="s">
        <v>19</v>
      </c>
      <c r="C94" s="4"/>
      <c r="D94" s="4"/>
      <c r="E94" s="22"/>
      <c r="F94" s="39"/>
      <c r="G94" s="22">
        <f>G92+G93</f>
        <v>0</v>
      </c>
      <c r="H94" s="5"/>
    </row>
    <row r="95" spans="1:8" s="6" customFormat="1" ht="17.25" customHeight="1" x14ac:dyDescent="0.25">
      <c r="A95" s="20">
        <v>15</v>
      </c>
      <c r="B95" s="150" t="s">
        <v>117</v>
      </c>
      <c r="C95" s="161"/>
      <c r="D95" s="161"/>
      <c r="E95" s="161"/>
      <c r="F95" s="161"/>
      <c r="G95" s="162"/>
      <c r="H95" s="5"/>
    </row>
    <row r="96" spans="1:8" ht="50.25" customHeight="1" x14ac:dyDescent="0.25">
      <c r="B96" s="9" t="s">
        <v>133</v>
      </c>
      <c r="C96" s="10" t="s">
        <v>47</v>
      </c>
      <c r="D96" s="10">
        <v>5</v>
      </c>
      <c r="E96" s="10">
        <v>211</v>
      </c>
      <c r="F96" s="30">
        <f>E96/'2015'!E95*100</f>
        <v>100</v>
      </c>
      <c r="G96" s="10">
        <v>0</v>
      </c>
      <c r="H96" s="18"/>
    </row>
    <row r="97" spans="1:8" ht="46.5" customHeight="1" x14ac:dyDescent="0.25">
      <c r="B97" s="9" t="s">
        <v>134</v>
      </c>
      <c r="C97" s="10" t="s">
        <v>47</v>
      </c>
      <c r="D97" s="10">
        <v>10</v>
      </c>
      <c r="E97" s="10">
        <v>62</v>
      </c>
      <c r="F97" s="30">
        <f>E97/'2015'!E96*100</f>
        <v>100</v>
      </c>
      <c r="G97" s="10">
        <v>0</v>
      </c>
      <c r="H97" s="18"/>
    </row>
    <row r="98" spans="1:8" ht="17.25" customHeight="1" x14ac:dyDescent="0.25">
      <c r="B98" s="3" t="s">
        <v>19</v>
      </c>
      <c r="C98" s="4"/>
      <c r="D98" s="4"/>
      <c r="E98" s="4"/>
      <c r="F98" s="38"/>
      <c r="G98" s="4">
        <v>0</v>
      </c>
      <c r="H98" s="18"/>
    </row>
    <row r="99" spans="1:8" s="6" customFormat="1" ht="32.25" customHeight="1" x14ac:dyDescent="0.25">
      <c r="A99" s="20">
        <v>16</v>
      </c>
      <c r="B99" s="150" t="s">
        <v>219</v>
      </c>
      <c r="C99" s="161"/>
      <c r="D99" s="161"/>
      <c r="E99" s="161"/>
      <c r="F99" s="161"/>
      <c r="G99" s="162"/>
      <c r="H99" s="5"/>
    </row>
    <row r="100" spans="1:8" ht="50.25" customHeight="1" x14ac:dyDescent="0.25">
      <c r="B100" s="9" t="s">
        <v>79</v>
      </c>
      <c r="C100" s="10" t="s">
        <v>12</v>
      </c>
      <c r="D100" s="10">
        <v>5</v>
      </c>
      <c r="E100" s="10">
        <v>6</v>
      </c>
      <c r="F100" s="30">
        <f>E100/'2015'!E99*100</f>
        <v>100</v>
      </c>
      <c r="G100" s="10">
        <v>0</v>
      </c>
      <c r="H100" s="18"/>
    </row>
    <row r="101" spans="1:8" ht="46.5" customHeight="1" x14ac:dyDescent="0.25">
      <c r="B101" s="9" t="s">
        <v>80</v>
      </c>
      <c r="C101" s="10" t="s">
        <v>12</v>
      </c>
      <c r="D101" s="10">
        <v>10</v>
      </c>
      <c r="E101" s="10">
        <v>40</v>
      </c>
      <c r="F101" s="30">
        <f>E101/'2015'!E100*100</f>
        <v>100</v>
      </c>
      <c r="G101" s="10">
        <v>0</v>
      </c>
      <c r="H101" s="18"/>
    </row>
    <row r="102" spans="1:8" ht="17.25" customHeight="1" x14ac:dyDescent="0.25">
      <c r="B102" s="3" t="s">
        <v>19</v>
      </c>
      <c r="C102" s="4"/>
      <c r="D102" s="4"/>
      <c r="E102" s="4"/>
      <c r="F102" s="38"/>
      <c r="G102" s="4">
        <f>G101+G100</f>
        <v>0</v>
      </c>
      <c r="H102" s="18"/>
    </row>
    <row r="103" spans="1:8" s="6" customFormat="1" ht="32.25" customHeight="1" x14ac:dyDescent="0.25">
      <c r="A103" s="20">
        <v>17</v>
      </c>
      <c r="B103" s="150" t="s">
        <v>42</v>
      </c>
      <c r="C103" s="161"/>
      <c r="D103" s="161"/>
      <c r="E103" s="161"/>
      <c r="F103" s="161"/>
      <c r="G103" s="162"/>
      <c r="H103" s="5"/>
    </row>
    <row r="104" spans="1:8" ht="31.5" customHeight="1" x14ac:dyDescent="0.25">
      <c r="B104" s="9" t="s">
        <v>146</v>
      </c>
      <c r="C104" s="10" t="s">
        <v>147</v>
      </c>
      <c r="D104" s="10">
        <v>5</v>
      </c>
      <c r="E104" s="10">
        <v>10</v>
      </c>
      <c r="F104" s="30">
        <f>E104/'2015'!E103*100</f>
        <v>100</v>
      </c>
      <c r="G104" s="10">
        <v>0</v>
      </c>
      <c r="H104" s="18"/>
    </row>
    <row r="105" spans="1:8" ht="34.5" customHeight="1" x14ac:dyDescent="0.25">
      <c r="B105" s="9" t="s">
        <v>148</v>
      </c>
      <c r="C105" s="10" t="s">
        <v>65</v>
      </c>
      <c r="D105" s="10">
        <v>0.5</v>
      </c>
      <c r="E105" s="10">
        <v>0.32300000000000001</v>
      </c>
      <c r="F105" s="30">
        <f>E105/'2015'!E104*100</f>
        <v>100</v>
      </c>
      <c r="G105" s="10">
        <v>0</v>
      </c>
      <c r="H105" s="18"/>
    </row>
    <row r="106" spans="1:8" ht="17.25" customHeight="1" x14ac:dyDescent="0.25">
      <c r="B106" s="3" t="s">
        <v>19</v>
      </c>
      <c r="C106" s="4"/>
      <c r="D106" s="4"/>
      <c r="E106" s="4"/>
      <c r="F106" s="38"/>
      <c r="G106" s="4">
        <f>G104+G105</f>
        <v>0</v>
      </c>
      <c r="H106" s="18"/>
    </row>
    <row r="107" spans="1:8" s="6" customFormat="1" ht="32.25" customHeight="1" x14ac:dyDescent="0.25">
      <c r="A107" s="20">
        <v>18</v>
      </c>
      <c r="B107" s="150" t="s">
        <v>149</v>
      </c>
      <c r="C107" s="161"/>
      <c r="D107" s="161"/>
      <c r="E107" s="161"/>
      <c r="F107" s="161"/>
      <c r="G107" s="162"/>
      <c r="H107" s="5"/>
    </row>
    <row r="108" spans="1:8" ht="31.5" customHeight="1" x14ac:dyDescent="0.25">
      <c r="B108" s="9" t="s">
        <v>150</v>
      </c>
      <c r="C108" s="10" t="s">
        <v>147</v>
      </c>
      <c r="D108" s="10">
        <v>2600</v>
      </c>
      <c r="E108" s="10">
        <v>12973</v>
      </c>
      <c r="F108" s="30">
        <v>100</v>
      </c>
      <c r="G108" s="10">
        <v>0</v>
      </c>
      <c r="H108" s="18"/>
    </row>
    <row r="109" spans="1:8" ht="32.25" customHeight="1" x14ac:dyDescent="0.25">
      <c r="B109" s="9" t="s">
        <v>151</v>
      </c>
      <c r="C109" s="10" t="s">
        <v>152</v>
      </c>
      <c r="D109" s="10">
        <v>50</v>
      </c>
      <c r="E109" s="10">
        <v>90</v>
      </c>
      <c r="F109" s="30">
        <v>100</v>
      </c>
      <c r="G109" s="10">
        <v>0</v>
      </c>
      <c r="H109" s="18"/>
    </row>
    <row r="110" spans="1:8" ht="48" customHeight="1" x14ac:dyDescent="0.25">
      <c r="B110" s="9" t="s">
        <v>153</v>
      </c>
      <c r="C110" s="10" t="s">
        <v>154</v>
      </c>
      <c r="D110" s="10">
        <v>15</v>
      </c>
      <c r="E110" s="10">
        <v>15</v>
      </c>
      <c r="F110" s="30">
        <v>100</v>
      </c>
      <c r="G110" s="10">
        <v>0</v>
      </c>
      <c r="H110" s="18"/>
    </row>
    <row r="111" spans="1:8" ht="17.25" customHeight="1" x14ac:dyDescent="0.25">
      <c r="B111" s="3" t="s">
        <v>19</v>
      </c>
      <c r="C111" s="4"/>
      <c r="D111" s="4"/>
      <c r="E111" s="4"/>
      <c r="F111" s="38"/>
      <c r="G111" s="4">
        <f>G110+G109+G108</f>
        <v>0</v>
      </c>
      <c r="H111" s="18"/>
    </row>
  </sheetData>
  <mergeCells count="29">
    <mergeCell ref="B29:G29"/>
    <mergeCell ref="B33:G33"/>
    <mergeCell ref="B9:G9"/>
    <mergeCell ref="B14:G14"/>
    <mergeCell ref="B18:G18"/>
    <mergeCell ref="B21:G21"/>
    <mergeCell ref="B25:G25"/>
    <mergeCell ref="B5:G5"/>
    <mergeCell ref="B1:G1"/>
    <mergeCell ref="B2:G2"/>
    <mergeCell ref="B3:B4"/>
    <mergeCell ref="C3:C4"/>
    <mergeCell ref="D3:G3"/>
    <mergeCell ref="B34:G34"/>
    <mergeCell ref="B41:G41"/>
    <mergeCell ref="B49:G49"/>
    <mergeCell ref="B107:G107"/>
    <mergeCell ref="B103:G103"/>
    <mergeCell ref="B95:G95"/>
    <mergeCell ref="B99:G99"/>
    <mergeCell ref="B75:G75"/>
    <mergeCell ref="B79:G79"/>
    <mergeCell ref="B82:G82"/>
    <mergeCell ref="B85:G85"/>
    <mergeCell ref="B88:G88"/>
    <mergeCell ref="B91:G91"/>
    <mergeCell ref="B58:G58"/>
    <mergeCell ref="B68:G68"/>
    <mergeCell ref="B55:G55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6"/>
  <sheetViews>
    <sheetView topLeftCell="A79" workbookViewId="0">
      <selection activeCell="B1" sqref="B1:G96"/>
    </sheetView>
  </sheetViews>
  <sheetFormatPr defaultRowHeight="15" x14ac:dyDescent="0.25"/>
  <cols>
    <col min="1" max="1" width="3.140625" customWidth="1"/>
    <col min="2" max="2" width="52" customWidth="1"/>
    <col min="3" max="3" width="10.28515625" customWidth="1"/>
    <col min="6" max="6" width="27.5703125" customWidth="1"/>
    <col min="7" max="7" width="19" style="12" customWidth="1"/>
  </cols>
  <sheetData>
    <row r="1" spans="1:7" ht="15.75" x14ac:dyDescent="0.25">
      <c r="B1" s="123" t="s">
        <v>8</v>
      </c>
      <c r="C1" s="123"/>
      <c r="D1" s="123"/>
      <c r="E1" s="123"/>
      <c r="F1" s="123"/>
      <c r="G1" s="123"/>
    </row>
    <row r="2" spans="1:7" x14ac:dyDescent="0.25">
      <c r="B2" s="124" t="s">
        <v>9</v>
      </c>
      <c r="C2" s="124" t="s">
        <v>3</v>
      </c>
      <c r="D2" s="126" t="s">
        <v>10</v>
      </c>
      <c r="E2" s="127"/>
      <c r="F2" s="124" t="s">
        <v>11</v>
      </c>
      <c r="G2" s="128" t="s">
        <v>82</v>
      </c>
    </row>
    <row r="3" spans="1:7" x14ac:dyDescent="0.25">
      <c r="B3" s="125"/>
      <c r="C3" s="125"/>
      <c r="D3" s="8">
        <v>2015</v>
      </c>
      <c r="E3" s="8">
        <v>2016</v>
      </c>
      <c r="F3" s="125"/>
      <c r="G3" s="129"/>
    </row>
    <row r="4" spans="1:7" ht="30.75" customHeight="1" x14ac:dyDescent="0.25">
      <c r="A4">
        <v>1</v>
      </c>
      <c r="B4" s="91" t="s">
        <v>141</v>
      </c>
      <c r="C4" s="92"/>
      <c r="D4" s="92"/>
      <c r="E4" s="92"/>
      <c r="F4" s="92"/>
      <c r="G4" s="93"/>
    </row>
    <row r="5" spans="1:7" ht="57.75" customHeight="1" x14ac:dyDescent="0.25">
      <c r="B5" s="2" t="s">
        <v>123</v>
      </c>
      <c r="C5" s="8" t="s">
        <v>12</v>
      </c>
      <c r="D5" s="10">
        <f>'2015'!E6</f>
        <v>494.28</v>
      </c>
      <c r="E5" s="34">
        <f>'2016'!E6</f>
        <v>555.62</v>
      </c>
      <c r="F5" s="21" t="s">
        <v>111</v>
      </c>
      <c r="G5" s="30">
        <f>E5/D5*100</f>
        <v>112.40997005745731</v>
      </c>
    </row>
    <row r="6" spans="1:7" ht="87" customHeight="1" x14ac:dyDescent="0.25">
      <c r="B6" s="7" t="s">
        <v>71</v>
      </c>
      <c r="C6" s="8" t="s">
        <v>12</v>
      </c>
      <c r="D6" s="10">
        <f>'2015'!E7</f>
        <v>28.5</v>
      </c>
      <c r="E6" s="10">
        <f>'2016'!E7</f>
        <v>41.8</v>
      </c>
      <c r="F6" s="8" t="s">
        <v>25</v>
      </c>
      <c r="G6" s="30">
        <f>E6/D6*100</f>
        <v>146.66666666666666</v>
      </c>
    </row>
    <row r="7" spans="1:7" hidden="1" x14ac:dyDescent="0.25">
      <c r="A7">
        <v>2</v>
      </c>
      <c r="B7" s="130" t="s">
        <v>115</v>
      </c>
      <c r="C7" s="131"/>
      <c r="D7" s="131"/>
      <c r="E7" s="131"/>
      <c r="F7" s="131"/>
      <c r="G7" s="132"/>
    </row>
    <row r="8" spans="1:7" ht="45" hidden="1" x14ac:dyDescent="0.25">
      <c r="B8" s="7" t="s">
        <v>72</v>
      </c>
      <c r="C8" s="8" t="s">
        <v>21</v>
      </c>
      <c r="D8" s="21">
        <v>336.8</v>
      </c>
      <c r="E8" s="21">
        <v>0</v>
      </c>
      <c r="F8" s="8" t="s">
        <v>26</v>
      </c>
      <c r="G8" s="28">
        <f>E8/D8*100</f>
        <v>0</v>
      </c>
    </row>
    <row r="9" spans="1:7" ht="45" hidden="1" x14ac:dyDescent="0.25">
      <c r="B9" s="7" t="s">
        <v>73</v>
      </c>
      <c r="C9" s="8" t="s">
        <v>23</v>
      </c>
      <c r="D9" s="21">
        <v>6</v>
      </c>
      <c r="E9" s="21">
        <v>0</v>
      </c>
      <c r="F9" s="8" t="s">
        <v>27</v>
      </c>
      <c r="G9" s="28">
        <f>E9/D9*100</f>
        <v>0</v>
      </c>
    </row>
    <row r="10" spans="1:7" ht="45" hidden="1" x14ac:dyDescent="0.25">
      <c r="B10" s="7" t="s">
        <v>74</v>
      </c>
      <c r="C10" s="8" t="s">
        <v>23</v>
      </c>
      <c r="D10" s="21">
        <v>6</v>
      </c>
      <c r="E10" s="21">
        <v>0</v>
      </c>
      <c r="F10" s="8" t="s">
        <v>28</v>
      </c>
      <c r="G10" s="28">
        <f>E10/D10*100</f>
        <v>0</v>
      </c>
    </row>
    <row r="11" spans="1:7" x14ac:dyDescent="0.25">
      <c r="A11">
        <v>2</v>
      </c>
      <c r="B11" s="122" t="s">
        <v>156</v>
      </c>
      <c r="C11" s="122"/>
      <c r="D11" s="122"/>
      <c r="E11" s="122"/>
      <c r="F11" s="122"/>
      <c r="G11" s="122"/>
    </row>
    <row r="12" spans="1:7" ht="45" x14ac:dyDescent="0.25">
      <c r="B12" s="69" t="s">
        <v>157</v>
      </c>
      <c r="C12" s="70" t="s">
        <v>12</v>
      </c>
      <c r="D12" s="10">
        <f>'2015'!E10</f>
        <v>27.5</v>
      </c>
      <c r="E12" s="10">
        <f>'2016'!E10</f>
        <v>28</v>
      </c>
      <c r="F12" s="42" t="s">
        <v>158</v>
      </c>
      <c r="G12" s="30">
        <f>E12/D12*100</f>
        <v>101.81818181818181</v>
      </c>
    </row>
    <row r="13" spans="1:7" ht="45" x14ac:dyDescent="0.25">
      <c r="B13" s="69" t="s">
        <v>159</v>
      </c>
      <c r="C13" s="70" t="s">
        <v>12</v>
      </c>
      <c r="D13" s="10">
        <f>'2015'!E11</f>
        <v>16.399999999999999</v>
      </c>
      <c r="E13" s="10">
        <f>'2016'!E11</f>
        <v>22.8</v>
      </c>
      <c r="F13" s="42">
        <v>20.2</v>
      </c>
      <c r="G13" s="30">
        <f>E13/D13*100</f>
        <v>139.02439024390245</v>
      </c>
    </row>
    <row r="14" spans="1:7" ht="64.5" customHeight="1" x14ac:dyDescent="0.25">
      <c r="B14" s="2" t="s">
        <v>160</v>
      </c>
      <c r="C14" s="8" t="s">
        <v>12</v>
      </c>
      <c r="D14" s="10">
        <f>'2015'!E12</f>
        <v>1.5</v>
      </c>
      <c r="E14" s="10">
        <f>'2016'!E12</f>
        <v>1.9</v>
      </c>
      <c r="F14" s="42">
        <v>3.5</v>
      </c>
      <c r="G14" s="30">
        <f>E14/D14*100</f>
        <v>126.66666666666666</v>
      </c>
    </row>
    <row r="15" spans="1:7" x14ac:dyDescent="0.25">
      <c r="A15">
        <v>3</v>
      </c>
      <c r="B15" s="130" t="s">
        <v>32</v>
      </c>
      <c r="C15" s="131"/>
      <c r="D15" s="131"/>
      <c r="E15" s="131"/>
      <c r="F15" s="131"/>
      <c r="G15" s="132"/>
    </row>
    <row r="16" spans="1:7" ht="44.25" customHeight="1" x14ac:dyDescent="0.25">
      <c r="B16" s="2" t="s">
        <v>76</v>
      </c>
      <c r="C16" s="8" t="s">
        <v>12</v>
      </c>
      <c r="D16" s="21">
        <v>70</v>
      </c>
      <c r="E16" s="10">
        <v>70</v>
      </c>
      <c r="F16" s="8">
        <v>70</v>
      </c>
      <c r="G16" s="32">
        <f>E16/D16*100</f>
        <v>100</v>
      </c>
    </row>
    <row r="17" spans="1:7" ht="33" customHeight="1" x14ac:dyDescent="0.25">
      <c r="B17" s="2" t="s">
        <v>77</v>
      </c>
      <c r="C17" s="8" t="s">
        <v>12</v>
      </c>
      <c r="D17" s="21">
        <v>45</v>
      </c>
      <c r="E17" s="10">
        <v>45</v>
      </c>
      <c r="F17" s="8">
        <v>45</v>
      </c>
      <c r="G17" s="32">
        <f>E17/D17*100</f>
        <v>100</v>
      </c>
    </row>
    <row r="18" spans="1:7" x14ac:dyDescent="0.25">
      <c r="A18">
        <v>4</v>
      </c>
      <c r="B18" s="133" t="s">
        <v>216</v>
      </c>
      <c r="C18" s="134"/>
      <c r="D18" s="134"/>
      <c r="E18" s="134"/>
      <c r="F18" s="134"/>
      <c r="G18" s="135"/>
    </row>
    <row r="19" spans="1:7" ht="30" customHeight="1" x14ac:dyDescent="0.25">
      <c r="B19" s="9" t="s">
        <v>75</v>
      </c>
      <c r="C19" s="8" t="s">
        <v>23</v>
      </c>
      <c r="D19" s="21">
        <v>1722</v>
      </c>
      <c r="E19" s="10">
        <v>1722</v>
      </c>
      <c r="F19" s="13">
        <v>650</v>
      </c>
      <c r="G19" s="31">
        <f>E19/D19*100</f>
        <v>100</v>
      </c>
    </row>
    <row r="20" spans="1:7" x14ac:dyDescent="0.25">
      <c r="A20">
        <v>5</v>
      </c>
      <c r="B20" s="130" t="s">
        <v>214</v>
      </c>
      <c r="C20" s="131"/>
      <c r="D20" s="131"/>
      <c r="E20" s="131"/>
      <c r="F20" s="131"/>
      <c r="G20" s="132"/>
    </row>
    <row r="21" spans="1:7" ht="43.5" customHeight="1" x14ac:dyDescent="0.25">
      <c r="B21" s="9" t="s">
        <v>62</v>
      </c>
      <c r="C21" s="8" t="s">
        <v>12</v>
      </c>
      <c r="D21" s="10">
        <f>'2015'!E21</f>
        <v>20</v>
      </c>
      <c r="E21" s="10">
        <f>'2016'!E22</f>
        <v>20</v>
      </c>
      <c r="F21" s="8">
        <v>20</v>
      </c>
      <c r="G21" s="31">
        <f>E21/D21*100</f>
        <v>100</v>
      </c>
    </row>
    <row r="22" spans="1:7" ht="45" customHeight="1" x14ac:dyDescent="0.25">
      <c r="B22" s="9" t="s">
        <v>63</v>
      </c>
      <c r="C22" s="8" t="s">
        <v>49</v>
      </c>
      <c r="D22" s="10">
        <f>'2015'!E22</f>
        <v>174</v>
      </c>
      <c r="E22" s="10">
        <f>'2016'!E23</f>
        <v>174</v>
      </c>
      <c r="F22" s="8">
        <v>110</v>
      </c>
      <c r="G22" s="31">
        <f>E22/D22*100</f>
        <v>100</v>
      </c>
    </row>
    <row r="23" spans="1:7" x14ac:dyDescent="0.25">
      <c r="A23">
        <v>6</v>
      </c>
      <c r="B23" s="139" t="s">
        <v>34</v>
      </c>
      <c r="C23" s="140"/>
      <c r="D23" s="140"/>
      <c r="E23" s="140"/>
      <c r="F23" s="140"/>
      <c r="G23" s="140"/>
    </row>
    <row r="24" spans="1:7" ht="63.75" customHeight="1" x14ac:dyDescent="0.25">
      <c r="B24" s="2" t="s">
        <v>109</v>
      </c>
      <c r="C24" s="8" t="s">
        <v>12</v>
      </c>
      <c r="D24" s="10">
        <f>'2015'!E25</f>
        <v>30</v>
      </c>
      <c r="E24" s="10">
        <f>'2016'!E26</f>
        <v>30</v>
      </c>
      <c r="F24" s="8">
        <v>1</v>
      </c>
      <c r="G24" s="31">
        <f>E24/D24*100</f>
        <v>100</v>
      </c>
    </row>
    <row r="25" spans="1:7" ht="31.5" customHeight="1" x14ac:dyDescent="0.25">
      <c r="B25" s="2" t="s">
        <v>78</v>
      </c>
      <c r="C25" s="8" t="s">
        <v>12</v>
      </c>
      <c r="D25" s="10">
        <f>'2015'!E26</f>
        <v>10</v>
      </c>
      <c r="E25" s="10">
        <f>'2016'!E27</f>
        <v>10</v>
      </c>
      <c r="F25" s="8">
        <v>1</v>
      </c>
      <c r="G25" s="31">
        <f>E25/D25*100</f>
        <v>100</v>
      </c>
    </row>
    <row r="26" spans="1:7" ht="33" customHeight="1" x14ac:dyDescent="0.25">
      <c r="A26">
        <v>7</v>
      </c>
      <c r="B26" s="91" t="s">
        <v>220</v>
      </c>
      <c r="C26" s="137"/>
      <c r="D26" s="137"/>
      <c r="E26" s="137"/>
      <c r="F26" s="137"/>
      <c r="G26" s="138"/>
    </row>
    <row r="27" spans="1:7" ht="33" customHeight="1" x14ac:dyDescent="0.25">
      <c r="B27" s="9" t="s">
        <v>79</v>
      </c>
      <c r="C27" s="10" t="s">
        <v>12</v>
      </c>
      <c r="D27" s="10">
        <f>'2015'!E99</f>
        <v>6</v>
      </c>
      <c r="E27" s="10">
        <f>'2016'!E100</f>
        <v>6</v>
      </c>
      <c r="F27" s="10">
        <v>5</v>
      </c>
      <c r="G27" s="31">
        <f>E27/D27*100</f>
        <v>100</v>
      </c>
    </row>
    <row r="28" spans="1:7" ht="49.5" customHeight="1" x14ac:dyDescent="0.25">
      <c r="B28" s="9" t="s">
        <v>80</v>
      </c>
      <c r="C28" s="10" t="s">
        <v>12</v>
      </c>
      <c r="D28" s="10">
        <f>'2015'!E29</f>
        <v>50</v>
      </c>
      <c r="E28" s="10">
        <v>40</v>
      </c>
      <c r="F28" s="10">
        <v>10</v>
      </c>
      <c r="G28" s="31">
        <f>E28/D28*100</f>
        <v>80</v>
      </c>
    </row>
    <row r="29" spans="1:7" x14ac:dyDescent="0.25">
      <c r="A29">
        <v>8</v>
      </c>
      <c r="B29" s="130" t="s">
        <v>218</v>
      </c>
      <c r="C29" s="131"/>
      <c r="D29" s="131"/>
      <c r="E29" s="131"/>
      <c r="F29" s="131"/>
      <c r="G29" s="132"/>
    </row>
    <row r="30" spans="1:7" ht="38.25" customHeight="1" x14ac:dyDescent="0.25">
      <c r="B30" s="2" t="s">
        <v>131</v>
      </c>
      <c r="C30" s="8" t="s">
        <v>47</v>
      </c>
      <c r="D30" s="10">
        <f>'2015'!E29</f>
        <v>50</v>
      </c>
      <c r="E30" s="10">
        <f>'2016'!E30</f>
        <v>50</v>
      </c>
      <c r="F30" s="8">
        <v>50</v>
      </c>
      <c r="G30" s="31">
        <f>E30/D30*100</f>
        <v>100</v>
      </c>
    </row>
    <row r="31" spans="1:7" ht="45" x14ac:dyDescent="0.25">
      <c r="B31" s="7" t="s">
        <v>48</v>
      </c>
      <c r="C31" s="8" t="s">
        <v>49</v>
      </c>
      <c r="D31" s="10">
        <v>197</v>
      </c>
      <c r="E31" s="10">
        <f>'2016'!E31</f>
        <v>200</v>
      </c>
      <c r="F31" s="8" t="s">
        <v>50</v>
      </c>
      <c r="G31" s="31">
        <f>E31/D31*100</f>
        <v>101.5228426395939</v>
      </c>
    </row>
    <row r="32" spans="1:7" x14ac:dyDescent="0.25">
      <c r="A32">
        <v>9</v>
      </c>
      <c r="B32" s="130" t="s">
        <v>162</v>
      </c>
      <c r="C32" s="131"/>
      <c r="D32" s="131"/>
      <c r="E32" s="131"/>
      <c r="F32" s="131"/>
      <c r="G32" s="132"/>
    </row>
    <row r="33" spans="2:7" x14ac:dyDescent="0.25">
      <c r="B33" s="141" t="s">
        <v>179</v>
      </c>
      <c r="C33" s="142"/>
      <c r="D33" s="142"/>
      <c r="E33" s="142"/>
      <c r="F33" s="142"/>
      <c r="G33" s="143"/>
    </row>
    <row r="34" spans="2:7" ht="77.25" customHeight="1" x14ac:dyDescent="0.25">
      <c r="B34" s="7" t="s">
        <v>163</v>
      </c>
      <c r="C34" s="49" t="s">
        <v>12</v>
      </c>
      <c r="D34" s="49">
        <f>'2015'!E34</f>
        <v>48.3</v>
      </c>
      <c r="E34" s="10">
        <f>'2016'!E35</f>
        <v>55.2</v>
      </c>
      <c r="F34" s="14">
        <v>50</v>
      </c>
      <c r="G34" s="31">
        <f>E34/D34*100</f>
        <v>114.28571428571431</v>
      </c>
    </row>
    <row r="35" spans="2:7" ht="75" customHeight="1" x14ac:dyDescent="0.25">
      <c r="B35" s="2" t="s">
        <v>164</v>
      </c>
      <c r="C35" s="49" t="s">
        <v>12</v>
      </c>
      <c r="D35" s="21">
        <f>'2015'!E35</f>
        <v>90</v>
      </c>
      <c r="E35" s="10">
        <f>'2016'!E36</f>
        <v>100</v>
      </c>
      <c r="F35" s="49">
        <v>100</v>
      </c>
      <c r="G35" s="31">
        <f>E35/D35*100</f>
        <v>111.11111111111111</v>
      </c>
    </row>
    <row r="36" spans="2:7" ht="45" x14ac:dyDescent="0.25">
      <c r="B36" s="2" t="s">
        <v>165</v>
      </c>
      <c r="C36" s="14" t="s">
        <v>49</v>
      </c>
      <c r="D36" s="21">
        <f>'2015'!E36</f>
        <v>15</v>
      </c>
      <c r="E36" s="10">
        <f>'2016'!E37</f>
        <v>16</v>
      </c>
      <c r="F36" s="49">
        <v>15</v>
      </c>
      <c r="G36" s="31">
        <f t="shared" ref="G36:G75" si="0">E36/D36*100</f>
        <v>106.66666666666667</v>
      </c>
    </row>
    <row r="37" spans="2:7" ht="60" x14ac:dyDescent="0.25">
      <c r="B37" s="2" t="s">
        <v>166</v>
      </c>
      <c r="C37" s="49" t="s">
        <v>12</v>
      </c>
      <c r="D37" s="49">
        <f>'2015'!E37</f>
        <v>19</v>
      </c>
      <c r="E37" s="59">
        <f>'2016'!E38</f>
        <v>20</v>
      </c>
      <c r="F37" s="49">
        <v>15</v>
      </c>
      <c r="G37" s="31">
        <f t="shared" ref="G37" si="1">E37/D37*100</f>
        <v>105.26315789473684</v>
      </c>
    </row>
    <row r="38" spans="2:7" ht="90" x14ac:dyDescent="0.25">
      <c r="B38" s="2" t="s">
        <v>167</v>
      </c>
      <c r="C38" s="49" t="s">
        <v>168</v>
      </c>
      <c r="D38" s="49">
        <f>'2015'!E38</f>
        <v>90</v>
      </c>
      <c r="E38" s="59">
        <f>'2016'!E39</f>
        <v>100</v>
      </c>
      <c r="F38" s="49">
        <v>15</v>
      </c>
      <c r="G38" s="31">
        <f t="shared" ref="G38" si="2">E38/D38*100</f>
        <v>111.11111111111111</v>
      </c>
    </row>
    <row r="39" spans="2:7" ht="90" x14ac:dyDescent="0.25">
      <c r="B39" s="2" t="s">
        <v>169</v>
      </c>
      <c r="C39" s="49" t="s">
        <v>12</v>
      </c>
      <c r="D39" s="49">
        <f>'2015'!E39</f>
        <v>13</v>
      </c>
      <c r="E39" s="59">
        <f>'2016'!E40</f>
        <v>17.2</v>
      </c>
      <c r="F39" s="49">
        <v>15</v>
      </c>
      <c r="G39" s="31">
        <f t="shared" ref="G39" si="3">E39/D39*100</f>
        <v>132.30769230769229</v>
      </c>
    </row>
    <row r="40" spans="2:7" x14ac:dyDescent="0.25">
      <c r="B40" s="141" t="s">
        <v>178</v>
      </c>
      <c r="C40" s="142"/>
      <c r="D40" s="142"/>
      <c r="E40" s="142"/>
      <c r="F40" s="142"/>
      <c r="G40" s="143"/>
    </row>
    <row r="41" spans="2:7" ht="66.75" customHeight="1" x14ac:dyDescent="0.25">
      <c r="B41" s="47" t="s">
        <v>170</v>
      </c>
      <c r="C41" s="14" t="s">
        <v>12</v>
      </c>
      <c r="D41" s="21">
        <f>'2015'!E41</f>
        <v>11.5</v>
      </c>
      <c r="E41" s="10">
        <f>'2016'!E42</f>
        <v>8.8000000000000007</v>
      </c>
      <c r="F41" s="14"/>
      <c r="G41" s="31">
        <f t="shared" si="0"/>
        <v>76.521739130434781</v>
      </c>
    </row>
    <row r="42" spans="2:7" ht="94.5" customHeight="1" x14ac:dyDescent="0.25">
      <c r="B42" s="47" t="s">
        <v>167</v>
      </c>
      <c r="C42" s="49" t="s">
        <v>12</v>
      </c>
      <c r="D42" s="49">
        <f>'2015'!E42</f>
        <v>90</v>
      </c>
      <c r="E42" s="30">
        <f>'2016'!F43</f>
        <v>111.11111111111111</v>
      </c>
      <c r="F42" s="50" t="s">
        <v>168</v>
      </c>
      <c r="G42" s="31">
        <f t="shared" ref="G42" si="4">E42/D42*100</f>
        <v>123.45679012345678</v>
      </c>
    </row>
    <row r="43" spans="2:7" ht="46.5" customHeight="1" x14ac:dyDescent="0.25">
      <c r="B43" s="2" t="s">
        <v>171</v>
      </c>
      <c r="C43" s="49" t="s">
        <v>12</v>
      </c>
      <c r="D43" s="49">
        <f>'2015'!E43</f>
        <v>92.7</v>
      </c>
      <c r="E43" s="30">
        <f>'2016'!E44</f>
        <v>93.2</v>
      </c>
      <c r="F43" s="50" t="s">
        <v>168</v>
      </c>
      <c r="G43" s="31">
        <f t="shared" ref="G43" si="5">E43/D43*100</f>
        <v>100.53937432578208</v>
      </c>
    </row>
    <row r="44" spans="2:7" ht="30.75" customHeight="1" x14ac:dyDescent="0.25">
      <c r="B44" s="2" t="s">
        <v>172</v>
      </c>
      <c r="C44" s="49" t="s">
        <v>49</v>
      </c>
      <c r="D44" s="49">
        <f>'2016'!E45</f>
        <v>16</v>
      </c>
      <c r="E44" s="30">
        <f>'2016'!E45</f>
        <v>16</v>
      </c>
      <c r="F44" s="49" t="s">
        <v>173</v>
      </c>
      <c r="G44" s="31">
        <f t="shared" ref="G44" si="6">E44/D44*100</f>
        <v>100</v>
      </c>
    </row>
    <row r="45" spans="2:7" ht="80.25" customHeight="1" x14ac:dyDescent="0.25">
      <c r="B45" s="2" t="s">
        <v>174</v>
      </c>
      <c r="C45" s="49" t="s">
        <v>12</v>
      </c>
      <c r="D45" s="49">
        <f>'2015'!E45</f>
        <v>0</v>
      </c>
      <c r="E45" s="30">
        <f>'2016'!E46</f>
        <v>0</v>
      </c>
      <c r="F45" s="49"/>
      <c r="G45" s="31">
        <v>0</v>
      </c>
    </row>
    <row r="46" spans="2:7" ht="69" customHeight="1" x14ac:dyDescent="0.25">
      <c r="B46" s="2" t="s">
        <v>175</v>
      </c>
      <c r="C46" s="49" t="s">
        <v>12</v>
      </c>
      <c r="D46" s="49">
        <f>'2015'!E46</f>
        <v>115.4</v>
      </c>
      <c r="E46" s="30">
        <f>'2016'!E47</f>
        <v>114.5</v>
      </c>
      <c r="F46" s="49">
        <v>100</v>
      </c>
      <c r="G46" s="31">
        <f t="shared" ref="G46" si="7">E46/D46*100</f>
        <v>99.220103986135172</v>
      </c>
    </row>
    <row r="47" spans="2:7" ht="97.5" customHeight="1" x14ac:dyDescent="0.25">
      <c r="B47" s="2" t="s">
        <v>176</v>
      </c>
      <c r="C47" s="49" t="s">
        <v>12</v>
      </c>
      <c r="D47" s="49">
        <f>'2015'!E47</f>
        <v>6</v>
      </c>
      <c r="E47" s="30">
        <f>'2016'!E48</f>
        <v>6.7</v>
      </c>
      <c r="F47" s="50" t="s">
        <v>177</v>
      </c>
      <c r="G47" s="31">
        <f t="shared" ref="G47" si="8">E47/D47*100</f>
        <v>111.66666666666667</v>
      </c>
    </row>
    <row r="48" spans="2:7" x14ac:dyDescent="0.25">
      <c r="B48" s="141" t="s">
        <v>180</v>
      </c>
      <c r="C48" s="142"/>
      <c r="D48" s="142"/>
      <c r="E48" s="142"/>
      <c r="F48" s="142"/>
      <c r="G48" s="143"/>
    </row>
    <row r="49" spans="2:7" ht="74.25" customHeight="1" x14ac:dyDescent="0.25">
      <c r="B49" s="2" t="s">
        <v>181</v>
      </c>
      <c r="C49" s="14" t="s">
        <v>12</v>
      </c>
      <c r="D49" s="21">
        <f>'2015'!E49</f>
        <v>46</v>
      </c>
      <c r="E49" s="10">
        <f>'2016'!E50</f>
        <v>48.2</v>
      </c>
      <c r="F49" s="50" t="s">
        <v>182</v>
      </c>
      <c r="G49" s="31">
        <f t="shared" si="0"/>
        <v>104.78260869565219</v>
      </c>
    </row>
    <row r="50" spans="2:7" ht="64.5" customHeight="1" x14ac:dyDescent="0.25">
      <c r="B50" s="2" t="s">
        <v>183</v>
      </c>
      <c r="C50" s="14" t="s">
        <v>12</v>
      </c>
      <c r="D50" s="21">
        <f>'2015'!E50</f>
        <v>86.4</v>
      </c>
      <c r="E50" s="10">
        <f>'2016'!E51</f>
        <v>78.3</v>
      </c>
      <c r="F50" s="73" t="s">
        <v>168</v>
      </c>
      <c r="G50" s="31">
        <f t="shared" si="0"/>
        <v>90.624999999999986</v>
      </c>
    </row>
    <row r="51" spans="2:7" ht="96" customHeight="1" x14ac:dyDescent="0.25">
      <c r="B51" s="2" t="s">
        <v>184</v>
      </c>
      <c r="C51" s="71" t="s">
        <v>12</v>
      </c>
      <c r="D51" s="71">
        <f>'2015'!E51</f>
        <v>25.2</v>
      </c>
      <c r="E51" s="72">
        <f>'2016'!E52</f>
        <v>27.1</v>
      </c>
      <c r="F51" s="73">
        <v>20</v>
      </c>
      <c r="G51" s="31">
        <f t="shared" ref="G51" si="9">E51/D51*100</f>
        <v>107.53968253968256</v>
      </c>
    </row>
    <row r="52" spans="2:7" ht="96" customHeight="1" x14ac:dyDescent="0.25">
      <c r="B52" s="2" t="s">
        <v>185</v>
      </c>
      <c r="C52" s="71" t="s">
        <v>12</v>
      </c>
      <c r="D52" s="71">
        <f>'2015'!E52</f>
        <v>7</v>
      </c>
      <c r="E52" s="72">
        <f>'2016'!E53</f>
        <v>7</v>
      </c>
      <c r="F52" s="71">
        <v>7</v>
      </c>
      <c r="G52" s="31">
        <f t="shared" ref="G52" si="10">E52/D52*100</f>
        <v>100</v>
      </c>
    </row>
    <row r="53" spans="2:7" ht="65.25" customHeight="1" x14ac:dyDescent="0.25">
      <c r="B53" s="2" t="s">
        <v>186</v>
      </c>
      <c r="C53" s="71" t="s">
        <v>12</v>
      </c>
      <c r="D53" s="71">
        <f>'2015'!E53</f>
        <v>1.2</v>
      </c>
      <c r="E53" s="72">
        <f>'2016'!E54</f>
        <v>1.3</v>
      </c>
      <c r="F53" s="71">
        <f>'2016'!D54</f>
        <v>1</v>
      </c>
      <c r="G53" s="31">
        <f t="shared" ref="G53" si="11">E53/D53*100</f>
        <v>108.33333333333334</v>
      </c>
    </row>
    <row r="54" spans="2:7" ht="15" customHeight="1" x14ac:dyDescent="0.25">
      <c r="B54" s="84" t="s">
        <v>187</v>
      </c>
      <c r="C54" s="155"/>
      <c r="D54" s="155"/>
      <c r="E54" s="155"/>
      <c r="F54" s="155"/>
      <c r="G54" s="156"/>
    </row>
    <row r="55" spans="2:7" ht="48.75" customHeight="1" x14ac:dyDescent="0.25">
      <c r="B55" s="2" t="s">
        <v>188</v>
      </c>
      <c r="C55" s="71" t="s">
        <v>189</v>
      </c>
      <c r="D55" s="13">
        <f>'2015'!E55</f>
        <v>5</v>
      </c>
      <c r="E55" s="14">
        <f>'2016'!E56</f>
        <v>8</v>
      </c>
      <c r="F55" s="14">
        <f>'2016'!D56</f>
        <v>5</v>
      </c>
      <c r="G55" s="31">
        <f t="shared" si="0"/>
        <v>160</v>
      </c>
    </row>
    <row r="56" spans="2:7" ht="27.75" customHeight="1" x14ac:dyDescent="0.25">
      <c r="B56" s="2" t="s">
        <v>190</v>
      </c>
      <c r="C56" s="14" t="s">
        <v>103</v>
      </c>
      <c r="D56" s="13">
        <f>'2015'!E56</f>
        <v>0</v>
      </c>
      <c r="E56" s="14">
        <f>'2016'!E57</f>
        <v>0</v>
      </c>
      <c r="F56" s="14">
        <v>0</v>
      </c>
      <c r="G56" s="31">
        <v>100</v>
      </c>
    </row>
    <row r="57" spans="2:7" ht="15" customHeight="1" x14ac:dyDescent="0.25">
      <c r="B57" s="84" t="s">
        <v>191</v>
      </c>
      <c r="C57" s="155"/>
      <c r="D57" s="155"/>
      <c r="E57" s="155"/>
      <c r="F57" s="155"/>
      <c r="G57" s="156"/>
    </row>
    <row r="58" spans="2:7" ht="48.75" customHeight="1" x14ac:dyDescent="0.25">
      <c r="B58" s="51" t="s">
        <v>192</v>
      </c>
      <c r="C58" s="71" t="s">
        <v>12</v>
      </c>
      <c r="D58" s="13">
        <f>'2015'!E59</f>
        <v>43.9</v>
      </c>
      <c r="E58" s="71">
        <f>'2016'!E59</f>
        <v>51.7</v>
      </c>
      <c r="F58" s="71">
        <f>'2016'!D59</f>
        <v>20</v>
      </c>
      <c r="G58" s="31">
        <f t="shared" ref="G58" si="12">E58/D58*100</f>
        <v>117.76765375854214</v>
      </c>
    </row>
    <row r="59" spans="2:7" ht="21.75" customHeight="1" x14ac:dyDescent="0.25">
      <c r="B59" s="51" t="s">
        <v>193</v>
      </c>
      <c r="C59" s="71" t="s">
        <v>12</v>
      </c>
      <c r="D59" s="13">
        <f>'2015'!E60</f>
        <v>45</v>
      </c>
      <c r="E59" s="71">
        <f>'2016'!E60</f>
        <v>60</v>
      </c>
      <c r="F59" s="71">
        <f>'2016'!D60</f>
        <v>50</v>
      </c>
      <c r="G59" s="31">
        <f t="shared" ref="G59" si="13">E59/D59*100</f>
        <v>133.33333333333331</v>
      </c>
    </row>
    <row r="60" spans="2:7" ht="33" customHeight="1" x14ac:dyDescent="0.25">
      <c r="B60" s="51" t="s">
        <v>194</v>
      </c>
      <c r="C60" s="71" t="s">
        <v>12</v>
      </c>
      <c r="D60" s="13">
        <f>'2015'!E61</f>
        <v>100</v>
      </c>
      <c r="E60" s="71">
        <f>'2016'!E61</f>
        <v>100</v>
      </c>
      <c r="F60" s="71">
        <f>'2016'!D61</f>
        <v>100</v>
      </c>
      <c r="G60" s="31">
        <f t="shared" ref="G60" si="14">E60/D60*100</f>
        <v>100</v>
      </c>
    </row>
    <row r="61" spans="2:7" ht="19.5" customHeight="1" x14ac:dyDescent="0.25">
      <c r="B61" s="51" t="s">
        <v>195</v>
      </c>
      <c r="C61" s="71" t="s">
        <v>12</v>
      </c>
      <c r="D61" s="13">
        <f>'2015'!E62</f>
        <v>0</v>
      </c>
      <c r="E61" s="71">
        <f>'2016'!E62</f>
        <v>0</v>
      </c>
      <c r="F61" s="71">
        <f>'2016'!D62</f>
        <v>5</v>
      </c>
      <c r="G61" s="31"/>
    </row>
    <row r="62" spans="2:7" ht="21.75" customHeight="1" x14ac:dyDescent="0.25">
      <c r="B62" s="51" t="s">
        <v>196</v>
      </c>
      <c r="C62" s="71" t="s">
        <v>12</v>
      </c>
      <c r="D62" s="13">
        <f>'2015'!E63</f>
        <v>100</v>
      </c>
      <c r="E62" s="71">
        <f>'2016'!E63</f>
        <v>100</v>
      </c>
      <c r="F62" s="71">
        <f>'2016'!D63</f>
        <v>100</v>
      </c>
      <c r="G62" s="31">
        <f t="shared" ref="G62" si="15">E62/D62*100</f>
        <v>100</v>
      </c>
    </row>
    <row r="63" spans="2:7" ht="47.25" customHeight="1" x14ac:dyDescent="0.25">
      <c r="B63" s="51" t="s">
        <v>197</v>
      </c>
      <c r="C63" s="71" t="s">
        <v>12</v>
      </c>
      <c r="D63" s="13">
        <f>'2015'!E64</f>
        <v>60</v>
      </c>
      <c r="E63" s="71">
        <f>'2016'!E64</f>
        <v>60</v>
      </c>
      <c r="F63" s="71">
        <f>'2016'!D64</f>
        <v>50</v>
      </c>
      <c r="G63" s="31">
        <f t="shared" ref="G63:G64" si="16">E63/D63*100</f>
        <v>100</v>
      </c>
    </row>
    <row r="64" spans="2:7" ht="33.75" customHeight="1" x14ac:dyDescent="0.25">
      <c r="B64" s="51" t="s">
        <v>198</v>
      </c>
      <c r="C64" s="71" t="s">
        <v>12</v>
      </c>
      <c r="D64" s="13">
        <f>'2015'!E65</f>
        <v>13.3</v>
      </c>
      <c r="E64" s="71">
        <f>'2016'!E65</f>
        <v>13.3</v>
      </c>
      <c r="F64" s="71">
        <f>'2016'!D65</f>
        <v>10</v>
      </c>
      <c r="G64" s="31">
        <f t="shared" si="16"/>
        <v>100</v>
      </c>
    </row>
    <row r="65" spans="1:7" ht="47.25" customHeight="1" x14ac:dyDescent="0.25">
      <c r="B65" s="51" t="s">
        <v>199</v>
      </c>
      <c r="C65" s="71" t="s">
        <v>12</v>
      </c>
      <c r="D65" s="13">
        <f>'2015'!E66</f>
        <v>85.6</v>
      </c>
      <c r="E65" s="71">
        <f>'2016'!E66</f>
        <v>87.9</v>
      </c>
      <c r="F65" s="71">
        <f>'2016'!D66</f>
        <v>80</v>
      </c>
      <c r="G65" s="31">
        <f t="shared" ref="G65" si="17">E65/D65*100</f>
        <v>102.68691588785049</v>
      </c>
    </row>
    <row r="66" spans="1:7" ht="22.5" customHeight="1" x14ac:dyDescent="0.25">
      <c r="B66" s="51" t="s">
        <v>200</v>
      </c>
      <c r="C66" s="71" t="s">
        <v>12</v>
      </c>
      <c r="D66" s="13">
        <f>'2015'!E67</f>
        <v>0</v>
      </c>
      <c r="E66" s="71">
        <f>'2016'!E67</f>
        <v>0</v>
      </c>
      <c r="F66" s="71">
        <f>'2016'!D67</f>
        <v>10</v>
      </c>
      <c r="G66" s="31"/>
    </row>
    <row r="67" spans="1:7" ht="19.5" customHeight="1" x14ac:dyDescent="0.25">
      <c r="B67" s="84" t="s">
        <v>201</v>
      </c>
      <c r="C67" s="155"/>
      <c r="D67" s="155"/>
      <c r="E67" s="155"/>
      <c r="F67" s="155"/>
      <c r="G67" s="156"/>
    </row>
    <row r="68" spans="1:7" ht="48.75" customHeight="1" x14ac:dyDescent="0.25">
      <c r="B68" s="51" t="s">
        <v>202</v>
      </c>
      <c r="C68" s="71" t="s">
        <v>12</v>
      </c>
      <c r="D68" s="13">
        <f>'2015'!E69</f>
        <v>61</v>
      </c>
      <c r="E68" s="71">
        <f>'2016'!E69</f>
        <v>69</v>
      </c>
      <c r="F68" s="71" t="str">
        <f>'2016'!D69</f>
        <v>72 к концу действия программы</v>
      </c>
      <c r="G68" s="31">
        <f t="shared" ref="G68:G70" si="18">E68/D68*100</f>
        <v>113.11475409836065</v>
      </c>
    </row>
    <row r="69" spans="1:7" ht="63.75" customHeight="1" x14ac:dyDescent="0.25">
      <c r="B69" s="51" t="s">
        <v>204</v>
      </c>
      <c r="C69" s="71" t="s">
        <v>12</v>
      </c>
      <c r="D69" s="13">
        <f>'2015'!E70</f>
        <v>0</v>
      </c>
      <c r="E69" s="71">
        <f>'2016'!E70</f>
        <v>0</v>
      </c>
      <c r="F69" s="71" t="str">
        <f>'2016'!D70</f>
        <v>3 к концу действия программы</v>
      </c>
      <c r="G69" s="31"/>
    </row>
    <row r="70" spans="1:7" ht="63.75" customHeight="1" x14ac:dyDescent="0.25">
      <c r="B70" s="51" t="s">
        <v>206</v>
      </c>
      <c r="C70" s="71" t="s">
        <v>12</v>
      </c>
      <c r="D70" s="13">
        <f>'2015'!E71</f>
        <v>87</v>
      </c>
      <c r="E70" s="71">
        <f>'2016'!E71</f>
        <v>87</v>
      </c>
      <c r="F70" s="71" t="str">
        <f>'2016'!D71</f>
        <v>87 к концу действия программы</v>
      </c>
      <c r="G70" s="31">
        <f t="shared" si="18"/>
        <v>100</v>
      </c>
    </row>
    <row r="71" spans="1:7" ht="48.75" customHeight="1" x14ac:dyDescent="0.25">
      <c r="B71" s="51" t="s">
        <v>208</v>
      </c>
      <c r="C71" s="71" t="s">
        <v>12</v>
      </c>
      <c r="D71" s="13">
        <f>'2015'!E72</f>
        <v>100</v>
      </c>
      <c r="E71" s="71">
        <f>'2016'!E72</f>
        <v>100</v>
      </c>
      <c r="F71" s="71" t="str">
        <f>'2016'!D72</f>
        <v>100 к концу действия программы</v>
      </c>
      <c r="G71" s="31">
        <f t="shared" ref="G71" si="19">E71/D71*100</f>
        <v>100</v>
      </c>
    </row>
    <row r="72" spans="1:7" ht="48.75" customHeight="1" x14ac:dyDescent="0.25">
      <c r="B72" s="2" t="s">
        <v>209</v>
      </c>
      <c r="C72" s="71" t="s">
        <v>12</v>
      </c>
      <c r="D72" s="13">
        <f>'2015'!E73</f>
        <v>2559</v>
      </c>
      <c r="E72" s="71">
        <f>'2016'!E73</f>
        <v>2677</v>
      </c>
      <c r="F72" s="71" t="str">
        <f>'2016'!D73</f>
        <v>2900 к концу действия программы</v>
      </c>
      <c r="G72" s="31">
        <f t="shared" ref="G72" si="20">E72/D72*100</f>
        <v>104.61117624071903</v>
      </c>
    </row>
    <row r="73" spans="1:7" x14ac:dyDescent="0.25">
      <c r="A73">
        <v>10</v>
      </c>
      <c r="B73" s="130" t="s">
        <v>223</v>
      </c>
      <c r="C73" s="131"/>
      <c r="D73" s="131"/>
      <c r="E73" s="131"/>
      <c r="F73" s="131"/>
      <c r="G73" s="132"/>
    </row>
    <row r="74" spans="1:7" ht="33" customHeight="1" x14ac:dyDescent="0.25">
      <c r="B74" s="2" t="s">
        <v>52</v>
      </c>
      <c r="C74" s="71" t="s">
        <v>49</v>
      </c>
      <c r="D74" s="21">
        <f>'2015'!E75</f>
        <v>1</v>
      </c>
      <c r="E74" s="14">
        <f>'2016'!E76</f>
        <v>38</v>
      </c>
      <c r="F74" s="14">
        <f>'2016'!D76</f>
        <v>6</v>
      </c>
      <c r="G74" s="31">
        <f t="shared" si="0"/>
        <v>3800</v>
      </c>
    </row>
    <row r="75" spans="1:7" ht="32.25" customHeight="1" x14ac:dyDescent="0.25">
      <c r="B75" s="2" t="s">
        <v>53</v>
      </c>
      <c r="C75" s="71" t="s">
        <v>23</v>
      </c>
      <c r="D75" s="21">
        <v>8</v>
      </c>
      <c r="E75" s="14">
        <f>'2016'!E77</f>
        <v>7</v>
      </c>
      <c r="F75" s="71">
        <f>'2016'!D77</f>
        <v>8</v>
      </c>
      <c r="G75" s="31">
        <f t="shared" si="0"/>
        <v>87.5</v>
      </c>
    </row>
    <row r="76" spans="1:7" x14ac:dyDescent="0.25">
      <c r="A76">
        <v>11</v>
      </c>
      <c r="B76" s="91" t="s">
        <v>224</v>
      </c>
      <c r="C76" s="134"/>
      <c r="D76" s="134"/>
      <c r="E76" s="134"/>
      <c r="F76" s="134"/>
      <c r="G76" s="135"/>
    </row>
    <row r="77" spans="1:7" ht="30" x14ac:dyDescent="0.25">
      <c r="B77" s="2" t="str">
        <f>'2016'!B80</f>
        <v>Реализация земельных участков в соответствии с законами Приморского края № 837-КЗ и №250-КЗ</v>
      </c>
      <c r="C77" s="74" t="s">
        <v>55</v>
      </c>
      <c r="D77" s="16" t="str">
        <f>'2015'!E79</f>
        <v>63/91013</v>
      </c>
      <c r="E77" s="24" t="str">
        <f>'2016'!E80</f>
        <v>63/91013</v>
      </c>
      <c r="F77" s="74" t="s">
        <v>137</v>
      </c>
      <c r="G77" s="31">
        <v>100</v>
      </c>
    </row>
    <row r="78" spans="1:7" ht="30.75" customHeight="1" x14ac:dyDescent="0.25">
      <c r="A78">
        <v>12</v>
      </c>
      <c r="B78" s="91" t="s">
        <v>140</v>
      </c>
      <c r="C78" s="137"/>
      <c r="D78" s="137"/>
      <c r="E78" s="137"/>
      <c r="F78" s="137"/>
      <c r="G78" s="138"/>
    </row>
    <row r="79" spans="1:7" ht="27.75" customHeight="1" x14ac:dyDescent="0.25">
      <c r="B79" s="9" t="s">
        <v>90</v>
      </c>
      <c r="C79" s="72" t="s">
        <v>65</v>
      </c>
      <c r="D79" s="10">
        <f>'2015'!E85</f>
        <v>240.60900000000001</v>
      </c>
      <c r="E79" s="13">
        <f>'2016'!E86</f>
        <v>240.6</v>
      </c>
      <c r="F79" s="13">
        <v>11</v>
      </c>
      <c r="G79" s="31">
        <f>E79/D79*100</f>
        <v>99.996259491540201</v>
      </c>
    </row>
    <row r="80" spans="1:7" ht="30" customHeight="1" x14ac:dyDescent="0.25">
      <c r="A80">
        <v>13</v>
      </c>
      <c r="B80" s="91" t="s">
        <v>225</v>
      </c>
      <c r="C80" s="145"/>
      <c r="D80" s="145"/>
      <c r="E80" s="145"/>
      <c r="F80" s="145"/>
      <c r="G80" s="146"/>
    </row>
    <row r="81" spans="1:7" x14ac:dyDescent="0.25">
      <c r="B81" s="2" t="s">
        <v>161</v>
      </c>
      <c r="C81" s="14" t="s">
        <v>23</v>
      </c>
      <c r="D81" s="10">
        <f>'2015'!E88</f>
        <v>0</v>
      </c>
      <c r="E81" s="10">
        <f>'2016'!E89</f>
        <v>3</v>
      </c>
      <c r="F81" s="10">
        <v>3</v>
      </c>
      <c r="G81" s="31">
        <v>100</v>
      </c>
    </row>
    <row r="82" spans="1:7" x14ac:dyDescent="0.25">
      <c r="A82">
        <v>14</v>
      </c>
      <c r="B82" s="122" t="s">
        <v>117</v>
      </c>
      <c r="C82" s="122"/>
      <c r="D82" s="122"/>
      <c r="E82" s="122"/>
      <c r="F82" s="122"/>
      <c r="G82" s="122"/>
    </row>
    <row r="83" spans="1:7" ht="45" x14ac:dyDescent="0.25">
      <c r="B83" s="9" t="s">
        <v>133</v>
      </c>
      <c r="C83" s="72" t="s">
        <v>47</v>
      </c>
      <c r="D83" s="10">
        <f>'2015'!E95</f>
        <v>211</v>
      </c>
      <c r="E83" s="14">
        <f>'2016'!E96</f>
        <v>211</v>
      </c>
      <c r="F83" s="14">
        <v>5</v>
      </c>
      <c r="G83" s="31">
        <f>D83/E83*100</f>
        <v>100</v>
      </c>
    </row>
    <row r="84" spans="1:7" ht="43.5" customHeight="1" x14ac:dyDescent="0.25">
      <c r="B84" s="9" t="s">
        <v>134</v>
      </c>
      <c r="C84" s="72" t="s">
        <v>47</v>
      </c>
      <c r="D84" s="10">
        <f>'2015'!E96</f>
        <v>62</v>
      </c>
      <c r="E84" s="14">
        <f>'2016'!E97</f>
        <v>62</v>
      </c>
      <c r="F84" s="14">
        <v>10</v>
      </c>
      <c r="G84" s="31">
        <f>D84/E84*100</f>
        <v>100</v>
      </c>
    </row>
    <row r="85" spans="1:7" x14ac:dyDescent="0.25">
      <c r="A85">
        <v>15</v>
      </c>
      <c r="B85" s="122" t="s">
        <v>222</v>
      </c>
      <c r="C85" s="122"/>
      <c r="D85" s="122"/>
      <c r="E85" s="122"/>
      <c r="F85" s="122"/>
      <c r="G85" s="122"/>
    </row>
    <row r="86" spans="1:7" ht="30" x14ac:dyDescent="0.25">
      <c r="B86" s="2" t="s">
        <v>56</v>
      </c>
      <c r="C86" s="71" t="s">
        <v>57</v>
      </c>
      <c r="D86" s="10">
        <f>'2015'!E82</f>
        <v>8</v>
      </c>
      <c r="E86" s="10">
        <f>'2016'!E83</f>
        <v>7</v>
      </c>
      <c r="F86" s="10">
        <v>6</v>
      </c>
      <c r="G86" s="31">
        <f>E86/D86*100</f>
        <v>87.5</v>
      </c>
    </row>
    <row r="87" spans="1:7" x14ac:dyDescent="0.25">
      <c r="A87">
        <v>16</v>
      </c>
      <c r="B87" s="144" t="s">
        <v>221</v>
      </c>
      <c r="C87" s="144"/>
      <c r="D87" s="144"/>
      <c r="E87" s="144"/>
      <c r="F87" s="144"/>
      <c r="G87" s="144"/>
    </row>
    <row r="88" spans="1:7" ht="45" x14ac:dyDescent="0.25">
      <c r="B88" s="7" t="s">
        <v>66</v>
      </c>
      <c r="C88" s="71" t="s">
        <v>23</v>
      </c>
      <c r="D88" s="21">
        <f>'2015'!E91</f>
        <v>2</v>
      </c>
      <c r="E88" s="10">
        <f>'2016'!E92</f>
        <v>2</v>
      </c>
      <c r="F88" s="21" t="s">
        <v>69</v>
      </c>
      <c r="G88" s="31">
        <f>E88/D88*100</f>
        <v>100</v>
      </c>
    </row>
    <row r="89" spans="1:7" ht="45" x14ac:dyDescent="0.25">
      <c r="B89" s="7" t="s">
        <v>64</v>
      </c>
      <c r="C89" s="71" t="s">
        <v>49</v>
      </c>
      <c r="D89" s="21">
        <f>'2015'!E92</f>
        <v>95</v>
      </c>
      <c r="E89" s="10">
        <f>'2016'!E93</f>
        <v>95</v>
      </c>
      <c r="F89" s="21" t="s">
        <v>70</v>
      </c>
      <c r="G89" s="31">
        <f>E89/D89*100</f>
        <v>100</v>
      </c>
    </row>
    <row r="90" spans="1:7" ht="32.25" customHeight="1" x14ac:dyDescent="0.25">
      <c r="A90">
        <v>17</v>
      </c>
      <c r="B90" s="136" t="s">
        <v>42</v>
      </c>
      <c r="C90" s="136"/>
      <c r="D90" s="136"/>
      <c r="E90" s="136"/>
      <c r="F90" s="136"/>
      <c r="G90" s="136"/>
    </row>
    <row r="91" spans="1:7" ht="30" x14ac:dyDescent="0.25">
      <c r="B91" s="9" t="s">
        <v>146</v>
      </c>
      <c r="C91" s="72" t="s">
        <v>147</v>
      </c>
      <c r="D91" s="29">
        <f>'2015'!E103</f>
        <v>10</v>
      </c>
      <c r="E91" s="10">
        <f>'2016'!E104</f>
        <v>10</v>
      </c>
      <c r="F91" s="72">
        <v>5</v>
      </c>
      <c r="G91" s="31">
        <v>100</v>
      </c>
    </row>
    <row r="92" spans="1:7" ht="30" x14ac:dyDescent="0.25">
      <c r="B92" s="9" t="s">
        <v>148</v>
      </c>
      <c r="C92" s="72" t="s">
        <v>65</v>
      </c>
      <c r="D92" s="29">
        <f>'2015'!E104</f>
        <v>0.32300000000000001</v>
      </c>
      <c r="E92" s="10">
        <f>'2016'!E105</f>
        <v>0.32300000000000001</v>
      </c>
      <c r="F92" s="72">
        <v>0.5</v>
      </c>
      <c r="G92" s="31">
        <v>100</v>
      </c>
    </row>
    <row r="93" spans="1:7" ht="32.25" customHeight="1" x14ac:dyDescent="0.25">
      <c r="A93">
        <v>18</v>
      </c>
      <c r="B93" s="136" t="s">
        <v>149</v>
      </c>
      <c r="C93" s="136"/>
      <c r="D93" s="136"/>
      <c r="E93" s="136"/>
      <c r="F93" s="136"/>
      <c r="G93" s="136"/>
    </row>
    <row r="94" spans="1:7" ht="30" x14ac:dyDescent="0.25">
      <c r="B94" s="9" t="s">
        <v>150</v>
      </c>
      <c r="C94" s="72" t="s">
        <v>147</v>
      </c>
      <c r="D94" s="71">
        <f>'2015'!E107</f>
        <v>12973</v>
      </c>
      <c r="E94" s="72">
        <f>'2016'!E108</f>
        <v>12973</v>
      </c>
      <c r="F94" s="72">
        <v>2600</v>
      </c>
      <c r="G94" s="31">
        <v>100</v>
      </c>
    </row>
    <row r="95" spans="1:7" ht="30" x14ac:dyDescent="0.25">
      <c r="B95" s="9" t="s">
        <v>151</v>
      </c>
      <c r="C95" s="72" t="s">
        <v>152</v>
      </c>
      <c r="D95" s="71">
        <f>'2015'!E108</f>
        <v>90</v>
      </c>
      <c r="E95" s="72">
        <f>'2016'!E109</f>
        <v>90</v>
      </c>
      <c r="F95" s="72">
        <v>50</v>
      </c>
      <c r="G95" s="31">
        <v>100</v>
      </c>
    </row>
    <row r="96" spans="1:7" ht="30" x14ac:dyDescent="0.25">
      <c r="B96" s="9" t="s">
        <v>153</v>
      </c>
      <c r="C96" s="72" t="s">
        <v>154</v>
      </c>
      <c r="D96" s="71">
        <f>'2015'!E109</f>
        <v>15</v>
      </c>
      <c r="E96" s="72">
        <f>'2016'!E110</f>
        <v>15</v>
      </c>
      <c r="F96" s="72">
        <v>15</v>
      </c>
      <c r="G96" s="31">
        <v>100</v>
      </c>
    </row>
  </sheetData>
  <mergeCells count="31">
    <mergeCell ref="B93:G93"/>
    <mergeCell ref="B90:G90"/>
    <mergeCell ref="B20:G20"/>
    <mergeCell ref="B78:G78"/>
    <mergeCell ref="B29:G29"/>
    <mergeCell ref="B32:G32"/>
    <mergeCell ref="B23:G23"/>
    <mergeCell ref="B26:G26"/>
    <mergeCell ref="B73:G73"/>
    <mergeCell ref="B33:G33"/>
    <mergeCell ref="B87:G87"/>
    <mergeCell ref="B40:G40"/>
    <mergeCell ref="B48:G48"/>
    <mergeCell ref="B54:G54"/>
    <mergeCell ref="B80:G80"/>
    <mergeCell ref="B82:G82"/>
    <mergeCell ref="B76:G76"/>
    <mergeCell ref="B85:G85"/>
    <mergeCell ref="B1:G1"/>
    <mergeCell ref="B2:B3"/>
    <mergeCell ref="C2:C3"/>
    <mergeCell ref="D2:E2"/>
    <mergeCell ref="F2:F3"/>
    <mergeCell ref="G2:G3"/>
    <mergeCell ref="B4:G4"/>
    <mergeCell ref="B7:G7"/>
    <mergeCell ref="B11:G11"/>
    <mergeCell ref="B15:G15"/>
    <mergeCell ref="B18:G18"/>
    <mergeCell ref="B57:G57"/>
    <mergeCell ref="B67:G67"/>
  </mergeCells>
  <pageMargins left="0.70866141732283472" right="0.51181102362204722" top="0.35433070866141736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9" workbookViewId="0">
      <selection activeCell="B35" sqref="B35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49" t="s">
        <v>13</v>
      </c>
      <c r="B1" s="149"/>
      <c r="C1" s="149"/>
      <c r="D1" s="149"/>
    </row>
    <row r="2" spans="1:4" ht="29.25" customHeight="1" x14ac:dyDescent="0.25">
      <c r="A2" s="99" t="s">
        <v>14</v>
      </c>
      <c r="B2" s="154" t="s">
        <v>15</v>
      </c>
      <c r="C2" s="153"/>
      <c r="D2" s="99" t="s">
        <v>16</v>
      </c>
    </row>
    <row r="3" spans="1:4" ht="16.5" customHeight="1" x14ac:dyDescent="0.25">
      <c r="A3" s="153"/>
      <c r="B3" s="11">
        <v>2015</v>
      </c>
      <c r="C3" s="11">
        <v>2016</v>
      </c>
      <c r="D3" s="153"/>
    </row>
    <row r="4" spans="1:4" ht="28.5" customHeight="1" x14ac:dyDescent="0.25">
      <c r="A4" s="150" t="s">
        <v>141</v>
      </c>
      <c r="B4" s="151"/>
      <c r="C4" s="151"/>
      <c r="D4" s="152"/>
    </row>
    <row r="5" spans="1:4" ht="30" customHeight="1" x14ac:dyDescent="0.25">
      <c r="A5" s="2" t="s">
        <v>83</v>
      </c>
      <c r="B5" s="11">
        <v>1</v>
      </c>
      <c r="C5" s="11">
        <f>'2016'!G8</f>
        <v>2</v>
      </c>
      <c r="D5" s="2" t="s">
        <v>124</v>
      </c>
    </row>
    <row r="6" spans="1:4" hidden="1" x14ac:dyDescent="0.25">
      <c r="A6" s="147" t="s">
        <v>115</v>
      </c>
      <c r="B6" s="147"/>
      <c r="C6" s="147"/>
      <c r="D6" s="147"/>
    </row>
    <row r="7" spans="1:4" ht="45" hidden="1" x14ac:dyDescent="0.25">
      <c r="A7" s="2" t="s">
        <v>126</v>
      </c>
      <c r="B7" s="11">
        <v>-3</v>
      </c>
      <c r="C7" s="11"/>
      <c r="D7" s="2" t="s">
        <v>125</v>
      </c>
    </row>
    <row r="8" spans="1:4" x14ac:dyDescent="0.25">
      <c r="A8" s="147" t="s">
        <v>156</v>
      </c>
      <c r="B8" s="147"/>
      <c r="C8" s="147"/>
      <c r="D8" s="147"/>
    </row>
    <row r="9" spans="1:4" ht="30" x14ac:dyDescent="0.25">
      <c r="A9" s="2" t="s">
        <v>83</v>
      </c>
      <c r="B9" s="11">
        <v>1</v>
      </c>
      <c r="C9" s="11">
        <f>'2016'!G13</f>
        <v>3</v>
      </c>
      <c r="D9" s="2" t="s">
        <v>124</v>
      </c>
    </row>
    <row r="10" spans="1:4" x14ac:dyDescent="0.25">
      <c r="A10" s="136" t="s">
        <v>32</v>
      </c>
      <c r="B10" s="136"/>
      <c r="C10" s="136"/>
      <c r="D10" s="136"/>
    </row>
    <row r="11" spans="1:4" ht="45" x14ac:dyDescent="0.25">
      <c r="A11" s="2" t="s">
        <v>84</v>
      </c>
      <c r="B11" s="11">
        <v>0</v>
      </c>
      <c r="C11" s="11">
        <f>'2016'!G17</f>
        <v>0</v>
      </c>
      <c r="D11" s="2" t="s">
        <v>143</v>
      </c>
    </row>
    <row r="12" spans="1:4" x14ac:dyDescent="0.25">
      <c r="A12" s="147" t="s">
        <v>215</v>
      </c>
      <c r="B12" s="147"/>
      <c r="C12" s="147"/>
      <c r="D12" s="147"/>
    </row>
    <row r="13" spans="1:4" ht="60" x14ac:dyDescent="0.25">
      <c r="A13" s="2" t="s">
        <v>142</v>
      </c>
      <c r="B13" s="11">
        <v>1</v>
      </c>
      <c r="C13" s="11">
        <f>'2016'!G20</f>
        <v>0</v>
      </c>
      <c r="D13" s="2" t="s">
        <v>226</v>
      </c>
    </row>
    <row r="14" spans="1:4" x14ac:dyDescent="0.25">
      <c r="A14" s="136" t="s">
        <v>213</v>
      </c>
      <c r="B14" s="136"/>
      <c r="C14" s="136"/>
      <c r="D14" s="136"/>
    </row>
    <row r="15" spans="1:4" ht="30" x14ac:dyDescent="0.25">
      <c r="A15" s="2" t="s">
        <v>84</v>
      </c>
      <c r="B15" s="11">
        <v>2</v>
      </c>
      <c r="C15" s="11">
        <v>2</v>
      </c>
      <c r="D15" s="2" t="s">
        <v>139</v>
      </c>
    </row>
    <row r="16" spans="1:4" x14ac:dyDescent="0.25">
      <c r="A16" s="136" t="s">
        <v>34</v>
      </c>
      <c r="B16" s="136"/>
      <c r="C16" s="136"/>
      <c r="D16" s="136"/>
    </row>
    <row r="17" spans="1:4" ht="60" x14ac:dyDescent="0.25">
      <c r="A17" s="2" t="s">
        <v>142</v>
      </c>
      <c r="B17" s="11">
        <v>2</v>
      </c>
      <c r="C17" s="11">
        <f>'2016'!G28</f>
        <v>0</v>
      </c>
      <c r="D17" s="2" t="s">
        <v>226</v>
      </c>
    </row>
    <row r="18" spans="1:4" ht="20.25" customHeight="1" x14ac:dyDescent="0.25">
      <c r="A18" s="147" t="s">
        <v>217</v>
      </c>
      <c r="B18" s="147"/>
      <c r="C18" s="147"/>
      <c r="D18" s="147"/>
    </row>
    <row r="19" spans="1:4" ht="30" x14ac:dyDescent="0.25">
      <c r="A19" s="2" t="s">
        <v>83</v>
      </c>
      <c r="B19" s="11">
        <v>-2</v>
      </c>
      <c r="C19" s="11">
        <f>'2016'!G32</f>
        <v>1</v>
      </c>
      <c r="D19" s="2" t="s">
        <v>124</v>
      </c>
    </row>
    <row r="20" spans="1:4" x14ac:dyDescent="0.25">
      <c r="A20" s="147" t="s">
        <v>162</v>
      </c>
      <c r="B20" s="147"/>
      <c r="C20" s="147"/>
      <c r="D20" s="147"/>
    </row>
    <row r="21" spans="1:4" ht="30" x14ac:dyDescent="0.25">
      <c r="A21" s="2" t="s">
        <v>83</v>
      </c>
      <c r="B21" s="11">
        <v>3</v>
      </c>
      <c r="C21" s="11">
        <f>'2016'!G74</f>
        <v>15</v>
      </c>
      <c r="D21" s="2" t="s">
        <v>124</v>
      </c>
    </row>
    <row r="22" spans="1:4" ht="30.75" customHeight="1" x14ac:dyDescent="0.25">
      <c r="A22" s="136" t="s">
        <v>36</v>
      </c>
      <c r="B22" s="136"/>
      <c r="C22" s="136"/>
      <c r="D22" s="136"/>
    </row>
    <row r="23" spans="1:4" ht="45" x14ac:dyDescent="0.25">
      <c r="A23" s="2" t="s">
        <v>84</v>
      </c>
      <c r="B23" s="11">
        <v>0</v>
      </c>
      <c r="C23" s="11">
        <f>'2016'!G78</f>
        <v>0</v>
      </c>
      <c r="D23" s="2" t="s">
        <v>143</v>
      </c>
    </row>
    <row r="24" spans="1:4" ht="32.25" customHeight="1" x14ac:dyDescent="0.25">
      <c r="A24" s="147" t="s">
        <v>224</v>
      </c>
      <c r="B24" s="147"/>
      <c r="C24" s="147"/>
      <c r="D24" s="147"/>
    </row>
    <row r="25" spans="1:4" ht="60" x14ac:dyDescent="0.25">
      <c r="A25" s="2" t="s">
        <v>142</v>
      </c>
      <c r="B25" s="11">
        <v>1</v>
      </c>
      <c r="C25" s="11">
        <f>'2016'!G81</f>
        <v>0</v>
      </c>
      <c r="D25" s="2" t="s">
        <v>226</v>
      </c>
    </row>
    <row r="26" spans="1:4" ht="45" customHeight="1" x14ac:dyDescent="0.25">
      <c r="A26" s="136" t="s">
        <v>140</v>
      </c>
      <c r="B26" s="136"/>
      <c r="C26" s="136"/>
      <c r="D26" s="136"/>
    </row>
    <row r="27" spans="1:4" ht="60" x14ac:dyDescent="0.25">
      <c r="A27" s="2" t="s">
        <v>142</v>
      </c>
      <c r="B27" s="11">
        <v>1</v>
      </c>
      <c r="C27" s="11">
        <f>'2016'!G87</f>
        <v>0</v>
      </c>
      <c r="D27" s="2" t="s">
        <v>226</v>
      </c>
    </row>
    <row r="28" spans="1:4" ht="32.25" customHeight="1" x14ac:dyDescent="0.25">
      <c r="A28" s="136" t="s">
        <v>225</v>
      </c>
      <c r="B28" s="136"/>
      <c r="C28" s="136"/>
      <c r="D28" s="136"/>
    </row>
    <row r="29" spans="1:4" ht="30" x14ac:dyDescent="0.25">
      <c r="A29" s="2" t="s">
        <v>83</v>
      </c>
      <c r="B29" s="11">
        <v>-1</v>
      </c>
      <c r="C29" s="11">
        <v>1</v>
      </c>
      <c r="D29" s="2" t="s">
        <v>124</v>
      </c>
    </row>
    <row r="30" spans="1:4" ht="29.25" customHeight="1" x14ac:dyDescent="0.25">
      <c r="A30" s="147" t="s">
        <v>42</v>
      </c>
      <c r="B30" s="147"/>
      <c r="C30" s="147"/>
      <c r="D30" s="147"/>
    </row>
    <row r="31" spans="1:4" ht="60" x14ac:dyDescent="0.25">
      <c r="A31" s="2" t="s">
        <v>142</v>
      </c>
      <c r="B31" s="29">
        <v>3</v>
      </c>
      <c r="C31" s="29">
        <f>'2016'!G106</f>
        <v>0</v>
      </c>
      <c r="D31" s="2" t="s">
        <v>226</v>
      </c>
    </row>
    <row r="32" spans="1:4" ht="29.25" customHeight="1" x14ac:dyDescent="0.25">
      <c r="A32" s="136" t="s">
        <v>117</v>
      </c>
      <c r="B32" s="136"/>
      <c r="C32" s="136"/>
      <c r="D32" s="136"/>
    </row>
    <row r="33" spans="1:4" ht="60" x14ac:dyDescent="0.25">
      <c r="A33" s="2" t="s">
        <v>142</v>
      </c>
      <c r="B33" s="11">
        <v>2</v>
      </c>
      <c r="C33" s="11">
        <f>'2016'!G98</f>
        <v>0</v>
      </c>
      <c r="D33" s="2" t="s">
        <v>226</v>
      </c>
    </row>
    <row r="34" spans="1:4" x14ac:dyDescent="0.25">
      <c r="A34" s="136" t="s">
        <v>222</v>
      </c>
      <c r="B34" s="148"/>
      <c r="C34" s="148"/>
      <c r="D34" s="148"/>
    </row>
    <row r="35" spans="1:4" ht="60" x14ac:dyDescent="0.25">
      <c r="A35" s="2" t="s">
        <v>142</v>
      </c>
      <c r="B35" s="10">
        <v>1</v>
      </c>
      <c r="C35" s="10">
        <f>'2016'!G84</f>
        <v>0</v>
      </c>
      <c r="D35" s="2" t="s">
        <v>226</v>
      </c>
    </row>
    <row r="36" spans="1:4" x14ac:dyDescent="0.25">
      <c r="A36" s="136" t="s">
        <v>221</v>
      </c>
      <c r="B36" s="148"/>
      <c r="C36" s="148"/>
      <c r="D36" s="148"/>
    </row>
    <row r="37" spans="1:4" ht="45" x14ac:dyDescent="0.25">
      <c r="A37" s="2" t="s">
        <v>84</v>
      </c>
      <c r="B37" s="10">
        <v>0</v>
      </c>
      <c r="C37" s="10">
        <f>'2016'!G94</f>
        <v>0</v>
      </c>
      <c r="D37" s="2" t="s">
        <v>143</v>
      </c>
    </row>
    <row r="38" spans="1:4" ht="30" customHeight="1" x14ac:dyDescent="0.25">
      <c r="A38" s="136" t="s">
        <v>219</v>
      </c>
      <c r="B38" s="148"/>
      <c r="C38" s="148"/>
      <c r="D38" s="148"/>
    </row>
    <row r="39" spans="1:4" ht="60" x14ac:dyDescent="0.25">
      <c r="A39" s="2" t="s">
        <v>142</v>
      </c>
      <c r="B39" s="25">
        <v>2</v>
      </c>
      <c r="C39" s="25">
        <f>'2016'!G106</f>
        <v>0</v>
      </c>
      <c r="D39" s="2" t="s">
        <v>226</v>
      </c>
    </row>
    <row r="40" spans="1:4" ht="32.25" customHeight="1" x14ac:dyDescent="0.25">
      <c r="A40" s="157" t="s">
        <v>149</v>
      </c>
      <c r="B40" s="158"/>
      <c r="C40" s="158"/>
      <c r="D40" s="158"/>
    </row>
    <row r="41" spans="1:4" ht="45" x14ac:dyDescent="0.25">
      <c r="A41" s="2" t="s">
        <v>84</v>
      </c>
      <c r="B41" s="71">
        <v>0</v>
      </c>
      <c r="C41" s="71">
        <f>'2016'!G111</f>
        <v>0</v>
      </c>
      <c r="D41" s="2" t="s">
        <v>143</v>
      </c>
    </row>
  </sheetData>
  <mergeCells count="23">
    <mergeCell ref="A40:D40"/>
    <mergeCell ref="A38:D38"/>
    <mergeCell ref="A34:D34"/>
    <mergeCell ref="A36:D36"/>
    <mergeCell ref="A1:D1"/>
    <mergeCell ref="A4:D4"/>
    <mergeCell ref="A2:A3"/>
    <mergeCell ref="D2:D3"/>
    <mergeCell ref="B2:C2"/>
    <mergeCell ref="A6:D6"/>
    <mergeCell ref="A8:D8"/>
    <mergeCell ref="A10:D10"/>
    <mergeCell ref="A12:D12"/>
    <mergeCell ref="A14:D14"/>
    <mergeCell ref="A16:D16"/>
    <mergeCell ref="A28:D28"/>
    <mergeCell ref="A30:D30"/>
    <mergeCell ref="A32:D32"/>
    <mergeCell ref="A18:D18"/>
    <mergeCell ref="A20:D20"/>
    <mergeCell ref="A22:D22"/>
    <mergeCell ref="A24:D24"/>
    <mergeCell ref="A26:D26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2015</vt:lpstr>
      <vt:lpstr>2016</vt:lpstr>
      <vt:lpstr>Динамика целевых значений 15-16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2017-04-24T00:35:49Z</dcterms:modified>
</cp:coreProperties>
</file>